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47" documentId="13_ncr:1_{AE89205A-C356-4C47-A758-E5A52B0001D2}" xr6:coauthVersionLast="47" xr6:coauthVersionMax="47" xr10:uidLastSave="{C815C55A-ACA6-4162-B069-D9D1FA9D8482}"/>
  <bookViews>
    <workbookView xWindow="-120" yWindow="-120" windowWidth="29040" windowHeight="15840" xr2:uid="{00000000-000D-0000-FFFF-FFFF00000000}"/>
  </bookViews>
  <sheets>
    <sheet name="Índice" sheetId="2" r:id="rId1"/>
    <sheet name="Ejercicios" sheetId="3" r:id="rId2"/>
    <sheet name="Rta_14.1" sheetId="4" r:id="rId3"/>
    <sheet name="Rta_14.2" sheetId="5" r:id="rId4"/>
    <sheet name="Rta_14.3" sheetId="6" r:id="rId5"/>
    <sheet name="Rta_14.4" sheetId="7" r:id="rId6"/>
    <sheet name="Rta_14.5" sheetId="8" r:id="rId7"/>
    <sheet name="Rta_14.6" sheetId="9" r:id="rId8"/>
    <sheet name="Rta_14.7" sheetId="10" r:id="rId9"/>
    <sheet name="Rta_14.8" sheetId="11" r:id="rId10"/>
    <sheet name="Rta_14.9" sheetId="12" r:id="rId11"/>
    <sheet name="Rta_14.10" sheetId="13" r:id="rId12"/>
    <sheet name="Rta_14.11" sheetId="14" r:id="rId13"/>
    <sheet name="Rta_14.12" sheetId="15" r:id="rId14"/>
    <sheet name="Rta_14.13" sheetId="16" r:id="rId15"/>
    <sheet name="Rta_14.14" sheetId="17" r:id="rId16"/>
    <sheet name="Rta_14.15" sheetId="18" r:id="rId17"/>
    <sheet name="Anexo_14.A.1" sheetId="19" r:id="rId18"/>
    <sheet name="Fuentes"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18" l="1"/>
  <c r="K83" i="18" s="1"/>
  <c r="K82" i="18"/>
  <c r="E82" i="18"/>
  <c r="H82" i="18" s="1"/>
  <c r="K81" i="18"/>
  <c r="H81" i="18"/>
  <c r="E81" i="18"/>
  <c r="J79" i="18"/>
  <c r="I79" i="18"/>
  <c r="G79" i="18"/>
  <c r="F79" i="18"/>
  <c r="J78" i="18"/>
  <c r="I78" i="18"/>
  <c r="G78" i="18"/>
  <c r="F78" i="18"/>
  <c r="K76" i="18"/>
  <c r="E76" i="18"/>
  <c r="H76" i="18" s="1"/>
  <c r="K75" i="18"/>
  <c r="H75" i="18"/>
  <c r="E75" i="18"/>
  <c r="E74" i="18"/>
  <c r="K74" i="18" s="1"/>
  <c r="E73" i="18"/>
  <c r="K73" i="18" s="1"/>
  <c r="K72" i="18"/>
  <c r="E72" i="18"/>
  <c r="H72" i="18" s="1"/>
  <c r="K71" i="18"/>
  <c r="H71" i="18"/>
  <c r="E71" i="18"/>
  <c r="I55" i="18"/>
  <c r="H55" i="18"/>
  <c r="E55" i="18"/>
  <c r="J54" i="18"/>
  <c r="F54" i="18"/>
  <c r="J52" i="18"/>
  <c r="G52" i="18"/>
  <c r="F52" i="18"/>
  <c r="I51" i="18"/>
  <c r="H51" i="18"/>
  <c r="E51" i="18"/>
  <c r="J50" i="18"/>
  <c r="F50" i="18"/>
  <c r="M45" i="18"/>
  <c r="L45" i="18"/>
  <c r="K45" i="18"/>
  <c r="J45" i="18"/>
  <c r="I45" i="18"/>
  <c r="H45" i="18"/>
  <c r="G45" i="18"/>
  <c r="F45" i="18"/>
  <c r="E45" i="18"/>
  <c r="M44" i="18"/>
  <c r="L44" i="18"/>
  <c r="K44" i="18"/>
  <c r="J44" i="18"/>
  <c r="I44" i="18"/>
  <c r="H44" i="18"/>
  <c r="G44" i="18"/>
  <c r="F44" i="18"/>
  <c r="E44" i="18"/>
  <c r="M43" i="18"/>
  <c r="L43" i="18"/>
  <c r="K43" i="18"/>
  <c r="J43" i="18"/>
  <c r="I43" i="18"/>
  <c r="H43" i="18"/>
  <c r="G43" i="18"/>
  <c r="F43" i="18"/>
  <c r="E43" i="18"/>
  <c r="M42" i="18"/>
  <c r="L42" i="18"/>
  <c r="K42" i="18"/>
  <c r="J42" i="18"/>
  <c r="J55" i="18" s="1"/>
  <c r="I42" i="18"/>
  <c r="H42" i="18"/>
  <c r="G42" i="18"/>
  <c r="G55" i="18" s="1"/>
  <c r="F42" i="18"/>
  <c r="F55" i="18" s="1"/>
  <c r="E42" i="18"/>
  <c r="M41" i="18"/>
  <c r="L41" i="18"/>
  <c r="K41" i="18"/>
  <c r="J41" i="18"/>
  <c r="I41" i="18"/>
  <c r="I54" i="18" s="1"/>
  <c r="H41" i="18"/>
  <c r="H54" i="18" s="1"/>
  <c r="G41" i="18"/>
  <c r="G54" i="18" s="1"/>
  <c r="F41" i="18"/>
  <c r="E41" i="18"/>
  <c r="E54" i="18" s="1"/>
  <c r="M40" i="18"/>
  <c r="L40" i="18"/>
  <c r="K40" i="18"/>
  <c r="J40" i="18"/>
  <c r="J53" i="18" s="1"/>
  <c r="I40" i="18"/>
  <c r="I53" i="18" s="1"/>
  <c r="H40" i="18"/>
  <c r="H53" i="18" s="1"/>
  <c r="G40" i="18"/>
  <c r="G53" i="18" s="1"/>
  <c r="F40" i="18"/>
  <c r="F53" i="18" s="1"/>
  <c r="E40" i="18"/>
  <c r="E53" i="18" s="1"/>
  <c r="M39" i="18"/>
  <c r="L39" i="18"/>
  <c r="K39" i="18"/>
  <c r="J39" i="18"/>
  <c r="I39" i="18"/>
  <c r="I52" i="18" s="1"/>
  <c r="H39" i="18"/>
  <c r="H52" i="18" s="1"/>
  <c r="G39" i="18"/>
  <c r="F39" i="18"/>
  <c r="E39" i="18"/>
  <c r="E52" i="18" s="1"/>
  <c r="M38" i="18"/>
  <c r="L38" i="18"/>
  <c r="K38" i="18"/>
  <c r="J38" i="18"/>
  <c r="J51" i="18" s="1"/>
  <c r="I38" i="18"/>
  <c r="H38" i="18"/>
  <c r="G38" i="18"/>
  <c r="G51" i="18" s="1"/>
  <c r="F38" i="18"/>
  <c r="F51" i="18" s="1"/>
  <c r="E38" i="18"/>
  <c r="M37" i="18"/>
  <c r="L37" i="18"/>
  <c r="K37" i="18"/>
  <c r="J37" i="18"/>
  <c r="I37" i="18"/>
  <c r="I50" i="18" s="1"/>
  <c r="H37" i="18"/>
  <c r="H50" i="18" s="1"/>
  <c r="G37" i="18"/>
  <c r="G50" i="18" s="1"/>
  <c r="F37" i="18"/>
  <c r="E37" i="18"/>
  <c r="E50" i="18" s="1"/>
  <c r="J66" i="17"/>
  <c r="I66" i="17"/>
  <c r="F66" i="17"/>
  <c r="E66" i="17"/>
  <c r="G65" i="17"/>
  <c r="H63" i="17"/>
  <c r="G63" i="17"/>
  <c r="J62" i="17"/>
  <c r="I62" i="17"/>
  <c r="F62" i="17"/>
  <c r="E62" i="17"/>
  <c r="G61" i="17"/>
  <c r="M56" i="17"/>
  <c r="L56" i="17"/>
  <c r="K56" i="17"/>
  <c r="J56" i="17"/>
  <c r="I56" i="17"/>
  <c r="H56" i="17"/>
  <c r="G56" i="17"/>
  <c r="F56" i="17"/>
  <c r="E56" i="17"/>
  <c r="M55" i="17"/>
  <c r="L55" i="17"/>
  <c r="K55" i="17"/>
  <c r="J55" i="17"/>
  <c r="I55" i="17"/>
  <c r="H55" i="17"/>
  <c r="G55" i="17"/>
  <c r="F55" i="17"/>
  <c r="E55" i="17"/>
  <c r="M54" i="17"/>
  <c r="L54" i="17"/>
  <c r="K54" i="17"/>
  <c r="J54" i="17"/>
  <c r="I54" i="17"/>
  <c r="H54" i="17"/>
  <c r="G54" i="17"/>
  <c r="F54" i="17"/>
  <c r="E54" i="17"/>
  <c r="M53" i="17"/>
  <c r="L53" i="17"/>
  <c r="K53" i="17"/>
  <c r="J53" i="17"/>
  <c r="I53" i="17"/>
  <c r="H53" i="17"/>
  <c r="H66" i="17" s="1"/>
  <c r="G53" i="17"/>
  <c r="G66" i="17" s="1"/>
  <c r="F53" i="17"/>
  <c r="E53" i="17"/>
  <c r="M52" i="17"/>
  <c r="L52" i="17"/>
  <c r="K52" i="17"/>
  <c r="J52" i="17"/>
  <c r="J65" i="17" s="1"/>
  <c r="I52" i="17"/>
  <c r="I65" i="17" s="1"/>
  <c r="H52" i="17"/>
  <c r="H65" i="17" s="1"/>
  <c r="G52" i="17"/>
  <c r="F52" i="17"/>
  <c r="F65" i="17" s="1"/>
  <c r="E52" i="17"/>
  <c r="E65" i="17" s="1"/>
  <c r="M51" i="17"/>
  <c r="L51" i="17"/>
  <c r="K51" i="17"/>
  <c r="J51" i="17"/>
  <c r="J64" i="17" s="1"/>
  <c r="I51" i="17"/>
  <c r="I64" i="17" s="1"/>
  <c r="H51" i="17"/>
  <c r="H64" i="17" s="1"/>
  <c r="G51" i="17"/>
  <c r="G64" i="17" s="1"/>
  <c r="F51" i="17"/>
  <c r="F64" i="17" s="1"/>
  <c r="E51" i="17"/>
  <c r="E64" i="17" s="1"/>
  <c r="M50" i="17"/>
  <c r="L50" i="17"/>
  <c r="K50" i="17"/>
  <c r="J50" i="17"/>
  <c r="J63" i="17" s="1"/>
  <c r="I50" i="17"/>
  <c r="I63" i="17" s="1"/>
  <c r="H50" i="17"/>
  <c r="G50" i="17"/>
  <c r="F50" i="17"/>
  <c r="F63" i="17" s="1"/>
  <c r="E50" i="17"/>
  <c r="E63" i="17" s="1"/>
  <c r="M49" i="17"/>
  <c r="L49" i="17"/>
  <c r="K49" i="17"/>
  <c r="J49" i="17"/>
  <c r="I49" i="17"/>
  <c r="H49" i="17"/>
  <c r="H62" i="17" s="1"/>
  <c r="G49" i="17"/>
  <c r="G62" i="17" s="1"/>
  <c r="F49" i="17"/>
  <c r="E49" i="17"/>
  <c r="M48" i="17"/>
  <c r="L48" i="17"/>
  <c r="K48" i="17"/>
  <c r="J48" i="17"/>
  <c r="J61" i="17" s="1"/>
  <c r="I48" i="17"/>
  <c r="I61" i="17" s="1"/>
  <c r="H48" i="17"/>
  <c r="H61" i="17" s="1"/>
  <c r="G48" i="17"/>
  <c r="F48" i="17"/>
  <c r="F61" i="17" s="1"/>
  <c r="E48" i="17"/>
  <c r="E61" i="17" s="1"/>
  <c r="I42" i="17"/>
  <c r="I41" i="17"/>
  <c r="I40" i="17"/>
  <c r="F39" i="17"/>
  <c r="I38" i="17"/>
  <c r="F38" i="17"/>
  <c r="I37" i="17"/>
  <c r="F37" i="17"/>
  <c r="N36" i="17"/>
  <c r="I36" i="17"/>
  <c r="F36" i="17"/>
  <c r="F40" i="17" s="1"/>
  <c r="N35" i="17"/>
  <c r="F35" i="17"/>
  <c r="J86" i="16"/>
  <c r="I86" i="16"/>
  <c r="H86" i="16"/>
  <c r="J85" i="16"/>
  <c r="I85" i="16"/>
  <c r="H85" i="16"/>
  <c r="J84" i="16"/>
  <c r="I84" i="16"/>
  <c r="H84" i="16"/>
  <c r="J77" i="16"/>
  <c r="I77" i="16"/>
  <c r="I76" i="16"/>
  <c r="H76" i="16"/>
  <c r="H75" i="16"/>
  <c r="F68" i="16"/>
  <c r="E68" i="16"/>
  <c r="D68" i="16"/>
  <c r="F67" i="16"/>
  <c r="E67" i="16"/>
  <c r="D67" i="16"/>
  <c r="F66" i="16"/>
  <c r="E66" i="16"/>
  <c r="D66" i="16"/>
  <c r="F65" i="16"/>
  <c r="E65" i="16"/>
  <c r="D65" i="16"/>
  <c r="F64" i="16"/>
  <c r="E64" i="16"/>
  <c r="D64" i="16"/>
  <c r="F63" i="16"/>
  <c r="E63" i="16"/>
  <c r="D63" i="16"/>
  <c r="F62" i="16"/>
  <c r="E62" i="16"/>
  <c r="D62" i="16"/>
  <c r="H77" i="16" s="1"/>
  <c r="F61" i="16"/>
  <c r="J76" i="16" s="1"/>
  <c r="E61" i="16"/>
  <c r="D61" i="16"/>
  <c r="F60" i="16"/>
  <c r="J75" i="16" s="1"/>
  <c r="E60" i="16"/>
  <c r="I75" i="16" s="1"/>
  <c r="D60" i="16"/>
  <c r="F89" i="15"/>
  <c r="F95" i="15" s="1"/>
  <c r="H95" i="15" s="1"/>
  <c r="J95" i="15" s="1"/>
  <c r="J82" i="15"/>
  <c r="J81" i="15"/>
  <c r="F88" i="15" s="1"/>
  <c r="F94" i="15" s="1"/>
  <c r="D76" i="15"/>
  <c r="F75" i="15"/>
  <c r="F74" i="15"/>
  <c r="E74" i="15"/>
  <c r="F66" i="15"/>
  <c r="E66" i="15"/>
  <c r="D66" i="15"/>
  <c r="F65" i="15"/>
  <c r="J83" i="15" s="1"/>
  <c r="F90" i="15" s="1"/>
  <c r="F96" i="15" s="1"/>
  <c r="H96" i="15" s="1"/>
  <c r="J96" i="15" s="1"/>
  <c r="E65" i="15"/>
  <c r="D65" i="15"/>
  <c r="F64" i="15"/>
  <c r="D96" i="15" s="1"/>
  <c r="E64" i="15"/>
  <c r="D95" i="15" s="1"/>
  <c r="D64" i="15"/>
  <c r="D94" i="15" s="1"/>
  <c r="F63" i="15"/>
  <c r="E63" i="15"/>
  <c r="D63" i="15"/>
  <c r="F62" i="15"/>
  <c r="E62" i="15"/>
  <c r="D62" i="15"/>
  <c r="F61" i="15"/>
  <c r="E61" i="15"/>
  <c r="D61" i="15"/>
  <c r="F60" i="15"/>
  <c r="F76" i="15" s="1"/>
  <c r="E60" i="15"/>
  <c r="E76" i="15" s="1"/>
  <c r="D60" i="15"/>
  <c r="F59" i="15"/>
  <c r="E59" i="15"/>
  <c r="E75" i="15" s="1"/>
  <c r="D59" i="15"/>
  <c r="D75" i="15" s="1"/>
  <c r="F58" i="15"/>
  <c r="E58" i="15"/>
  <c r="D58" i="15"/>
  <c r="D74" i="15" s="1"/>
  <c r="M86" i="14"/>
  <c r="M85" i="14"/>
  <c r="N85" i="14" s="1"/>
  <c r="M84" i="14"/>
  <c r="N84" i="14" s="1"/>
  <c r="M83" i="14"/>
  <c r="N83" i="14" s="1"/>
  <c r="D73" i="14"/>
  <c r="F73" i="14" s="1"/>
  <c r="E66" i="14"/>
  <c r="D66" i="14"/>
  <c r="D65" i="14"/>
  <c r="F64" i="14"/>
  <c r="F57" i="14"/>
  <c r="E57" i="14"/>
  <c r="D57" i="14"/>
  <c r="F56" i="14"/>
  <c r="D79" i="14" s="1"/>
  <c r="D85" i="14" s="1"/>
  <c r="F85" i="14" s="1"/>
  <c r="E56" i="14"/>
  <c r="D78" i="14" s="1"/>
  <c r="D84" i="14" s="1"/>
  <c r="F84" i="14" s="1"/>
  <c r="D56" i="14"/>
  <c r="D77" i="14" s="1"/>
  <c r="D83" i="14" s="1"/>
  <c r="F83" i="14" s="1"/>
  <c r="F55" i="14"/>
  <c r="D74" i="14" s="1"/>
  <c r="F74" i="14" s="1"/>
  <c r="E55" i="14"/>
  <c r="D55" i="14"/>
  <c r="D72" i="14" s="1"/>
  <c r="F72" i="14" s="1"/>
  <c r="F54" i="14"/>
  <c r="E54" i="14"/>
  <c r="D54" i="14"/>
  <c r="F53" i="14"/>
  <c r="E53" i="14"/>
  <c r="D53" i="14"/>
  <c r="F52" i="14"/>
  <c r="E52" i="14"/>
  <c r="D52" i="14"/>
  <c r="F51" i="14"/>
  <c r="F66" i="14" s="1"/>
  <c r="E51" i="14"/>
  <c r="D51" i="14"/>
  <c r="F50" i="14"/>
  <c r="F65" i="14" s="1"/>
  <c r="E50" i="14"/>
  <c r="E65" i="14" s="1"/>
  <c r="D50" i="14"/>
  <c r="F49" i="14"/>
  <c r="E49" i="14"/>
  <c r="E64" i="14" s="1"/>
  <c r="D49" i="14"/>
  <c r="D64" i="14" s="1"/>
  <c r="F126" i="13"/>
  <c r="G126" i="13" s="1"/>
  <c r="E126" i="13"/>
  <c r="D126" i="13"/>
  <c r="D122" i="13"/>
  <c r="F121" i="13"/>
  <c r="E120" i="13"/>
  <c r="D119" i="13"/>
  <c r="N112" i="13"/>
  <c r="O112" i="13" s="1"/>
  <c r="N111" i="13"/>
  <c r="O111" i="13" s="1"/>
  <c r="N110" i="13"/>
  <c r="N113" i="13" s="1"/>
  <c r="D106" i="13"/>
  <c r="D112" i="13" s="1"/>
  <c r="F123" i="13" s="1"/>
  <c r="D105" i="13"/>
  <c r="D111" i="13" s="1"/>
  <c r="E123" i="13" s="1"/>
  <c r="D101" i="13"/>
  <c r="F111" i="13" s="1"/>
  <c r="D100" i="13"/>
  <c r="F110" i="13" s="1"/>
  <c r="D94" i="13"/>
  <c r="F93" i="13"/>
  <c r="F92" i="13"/>
  <c r="E92" i="13"/>
  <c r="F85" i="13"/>
  <c r="E85" i="13"/>
  <c r="D85" i="13"/>
  <c r="F84" i="13"/>
  <c r="E84" i="13"/>
  <c r="D84" i="13"/>
  <c r="D104" i="13" s="1"/>
  <c r="D110" i="13" s="1"/>
  <c r="D123" i="13" s="1"/>
  <c r="F83" i="13"/>
  <c r="D102" i="13" s="1"/>
  <c r="E83" i="13"/>
  <c r="D83" i="13"/>
  <c r="F82" i="13"/>
  <c r="F122" i="13" s="1"/>
  <c r="E82" i="13"/>
  <c r="E122" i="13" s="1"/>
  <c r="D82" i="13"/>
  <c r="F81" i="13"/>
  <c r="E81" i="13"/>
  <c r="E121" i="13" s="1"/>
  <c r="D81" i="13"/>
  <c r="D121" i="13" s="1"/>
  <c r="F80" i="13"/>
  <c r="E80" i="13"/>
  <c r="D80" i="13"/>
  <c r="F79" i="13"/>
  <c r="F94" i="13" s="1"/>
  <c r="E79" i="13"/>
  <c r="E94" i="13" s="1"/>
  <c r="D79" i="13"/>
  <c r="D120" i="13" s="1"/>
  <c r="F78" i="13"/>
  <c r="F119" i="13" s="1"/>
  <c r="E78" i="13"/>
  <c r="E93" i="13" s="1"/>
  <c r="D78" i="13"/>
  <c r="D93" i="13" s="1"/>
  <c r="F77" i="13"/>
  <c r="F118" i="13" s="1"/>
  <c r="E77" i="13"/>
  <c r="E118" i="13" s="1"/>
  <c r="D77" i="13"/>
  <c r="D92" i="13" s="1"/>
  <c r="O96" i="12"/>
  <c r="P96" i="12" s="1"/>
  <c r="D92" i="12"/>
  <c r="O91" i="12"/>
  <c r="P91" i="12" s="1"/>
  <c r="H91" i="12"/>
  <c r="F84" i="12"/>
  <c r="F83" i="12"/>
  <c r="E83" i="12"/>
  <c r="E82" i="12"/>
  <c r="D82" i="12"/>
  <c r="F74" i="12"/>
  <c r="E74" i="12"/>
  <c r="D74" i="12"/>
  <c r="F73" i="12"/>
  <c r="J91" i="12" s="1"/>
  <c r="E73" i="12"/>
  <c r="I91" i="12" s="1"/>
  <c r="D73" i="12"/>
  <c r="F72" i="12"/>
  <c r="F26" i="12" s="1"/>
  <c r="E72" i="12"/>
  <c r="E26" i="12" s="1"/>
  <c r="D72" i="12"/>
  <c r="H96" i="12" s="1"/>
  <c r="F71" i="12"/>
  <c r="E71" i="12"/>
  <c r="D71" i="12"/>
  <c r="F70" i="12"/>
  <c r="E70" i="12"/>
  <c r="D70" i="12"/>
  <c r="F69" i="12"/>
  <c r="F23" i="12" s="1"/>
  <c r="D69" i="12"/>
  <c r="F68" i="12"/>
  <c r="F22" i="12" s="1"/>
  <c r="E68" i="12"/>
  <c r="E84" i="12" s="1"/>
  <c r="D68" i="12"/>
  <c r="D84" i="12" s="1"/>
  <c r="F67" i="12"/>
  <c r="E67" i="12"/>
  <c r="D67" i="12"/>
  <c r="D83" i="12" s="1"/>
  <c r="F66" i="12"/>
  <c r="F82" i="12" s="1"/>
  <c r="E66" i="12"/>
  <c r="D66" i="12"/>
  <c r="G58" i="12"/>
  <c r="E54" i="12"/>
  <c r="E69" i="12" s="1"/>
  <c r="E23" i="12" s="1"/>
  <c r="F28" i="12"/>
  <c r="E28" i="12"/>
  <c r="D28" i="12"/>
  <c r="C28" i="12"/>
  <c r="E27" i="12"/>
  <c r="D27" i="12"/>
  <c r="C27" i="12"/>
  <c r="D26" i="12"/>
  <c r="C26" i="12"/>
  <c r="F25" i="12"/>
  <c r="E25" i="12"/>
  <c r="D25" i="12"/>
  <c r="C25" i="12"/>
  <c r="F24" i="12"/>
  <c r="E24" i="12"/>
  <c r="D24" i="12"/>
  <c r="C24" i="12"/>
  <c r="D23" i="12"/>
  <c r="C23" i="12"/>
  <c r="D22" i="12"/>
  <c r="C22" i="12"/>
  <c r="F21" i="12"/>
  <c r="E21" i="12"/>
  <c r="D21" i="12"/>
  <c r="C21" i="12"/>
  <c r="F20" i="12"/>
  <c r="E20" i="12"/>
  <c r="D20" i="12"/>
  <c r="C20" i="12"/>
  <c r="F19" i="12"/>
  <c r="E19" i="12"/>
  <c r="D19" i="12"/>
  <c r="I51" i="11"/>
  <c r="F51" i="11"/>
  <c r="E51" i="11"/>
  <c r="D51" i="11"/>
  <c r="G51" i="11" s="1"/>
  <c r="F50" i="11"/>
  <c r="E50" i="11"/>
  <c r="D50" i="11"/>
  <c r="G50" i="11" s="1"/>
  <c r="I50" i="11" s="1"/>
  <c r="F49" i="11"/>
  <c r="G49" i="11" s="1"/>
  <c r="I49" i="11" s="1"/>
  <c r="E49" i="11"/>
  <c r="D49" i="11"/>
  <c r="D72" i="10"/>
  <c r="D71" i="10"/>
  <c r="D70" i="10"/>
  <c r="D63" i="10"/>
  <c r="F62" i="10"/>
  <c r="F61" i="10"/>
  <c r="E61" i="10"/>
  <c r="F53" i="10"/>
  <c r="E53" i="10"/>
  <c r="D53" i="10"/>
  <c r="F52" i="10"/>
  <c r="J70" i="10" s="1"/>
  <c r="E52" i="10"/>
  <c r="I70" i="10" s="1"/>
  <c r="D52" i="10"/>
  <c r="H70" i="10" s="1"/>
  <c r="F51" i="10"/>
  <c r="E51" i="10"/>
  <c r="D51" i="10"/>
  <c r="F50" i="10"/>
  <c r="E50" i="10"/>
  <c r="D50" i="10"/>
  <c r="F49" i="10"/>
  <c r="E49" i="10"/>
  <c r="D49" i="10"/>
  <c r="F48" i="10"/>
  <c r="E48" i="10"/>
  <c r="D48" i="10"/>
  <c r="F47" i="10"/>
  <c r="F63" i="10" s="1"/>
  <c r="E47" i="10"/>
  <c r="E63" i="10" s="1"/>
  <c r="D47" i="10"/>
  <c r="F46" i="10"/>
  <c r="E46" i="10"/>
  <c r="E62" i="10" s="1"/>
  <c r="D46" i="10"/>
  <c r="D62" i="10" s="1"/>
  <c r="F45" i="10"/>
  <c r="E45" i="10"/>
  <c r="D45" i="10"/>
  <c r="D61" i="10" s="1"/>
  <c r="C75" i="9"/>
  <c r="D73" i="9"/>
  <c r="F71" i="9"/>
  <c r="F63" i="9"/>
  <c r="E63" i="9"/>
  <c r="E27" i="9" s="1"/>
  <c r="D63" i="9"/>
  <c r="F62" i="9"/>
  <c r="E62" i="9"/>
  <c r="D62" i="9"/>
  <c r="D26" i="9" s="1"/>
  <c r="F61" i="9"/>
  <c r="E61" i="9"/>
  <c r="D61" i="9"/>
  <c r="F60" i="9"/>
  <c r="F24" i="9" s="1"/>
  <c r="E60" i="9"/>
  <c r="D60" i="9"/>
  <c r="F59" i="9"/>
  <c r="E59" i="9"/>
  <c r="E23" i="9" s="1"/>
  <c r="D59" i="9"/>
  <c r="F58" i="9"/>
  <c r="E58" i="9"/>
  <c r="D58" i="9"/>
  <c r="D22" i="9" s="1"/>
  <c r="F57" i="9"/>
  <c r="F73" i="9" s="1"/>
  <c r="E57" i="9"/>
  <c r="E73" i="9" s="1"/>
  <c r="D57" i="9"/>
  <c r="F56" i="9"/>
  <c r="E56" i="9"/>
  <c r="E72" i="9" s="1"/>
  <c r="D56" i="9"/>
  <c r="D72" i="9" s="1"/>
  <c r="F55" i="9"/>
  <c r="E55" i="9"/>
  <c r="D55" i="9"/>
  <c r="D71" i="9" s="1"/>
  <c r="F27" i="9"/>
  <c r="D27" i="9"/>
  <c r="C27" i="9"/>
  <c r="F26" i="9"/>
  <c r="E26" i="9"/>
  <c r="C26" i="9"/>
  <c r="F25" i="9"/>
  <c r="E25" i="9"/>
  <c r="D25" i="9"/>
  <c r="C25" i="9"/>
  <c r="E24" i="9"/>
  <c r="D24" i="9"/>
  <c r="C24" i="9"/>
  <c r="F23" i="9"/>
  <c r="D23" i="9"/>
  <c r="C23" i="9"/>
  <c r="F22" i="9"/>
  <c r="E22" i="9"/>
  <c r="C22" i="9"/>
  <c r="F21" i="9"/>
  <c r="E21" i="9"/>
  <c r="D21" i="9"/>
  <c r="C21" i="9"/>
  <c r="E20" i="9"/>
  <c r="D20" i="9"/>
  <c r="C20" i="9"/>
  <c r="F19" i="9"/>
  <c r="D19" i="9"/>
  <c r="C19" i="9"/>
  <c r="F18" i="9"/>
  <c r="E18" i="9"/>
  <c r="D18" i="9"/>
  <c r="G34" i="8"/>
  <c r="F34" i="8"/>
  <c r="E34" i="8"/>
  <c r="G29" i="8"/>
  <c r="E29" i="8"/>
  <c r="E23" i="8"/>
  <c r="G21" i="8"/>
  <c r="G23" i="8" s="1"/>
  <c r="F21" i="8"/>
  <c r="F23" i="8" s="1"/>
  <c r="E21" i="8"/>
  <c r="L117" i="7"/>
  <c r="L38" i="7" s="1"/>
  <c r="J117" i="7"/>
  <c r="I117" i="7"/>
  <c r="G117" i="7"/>
  <c r="G38" i="7" s="1"/>
  <c r="F117" i="7"/>
  <c r="H117" i="7" s="1"/>
  <c r="E117" i="7"/>
  <c r="L116" i="7"/>
  <c r="J116" i="7"/>
  <c r="I116" i="7"/>
  <c r="G116" i="7"/>
  <c r="G37" i="7" s="1"/>
  <c r="F116" i="7"/>
  <c r="E116" i="7"/>
  <c r="L115" i="7"/>
  <c r="L36" i="7" s="1"/>
  <c r="J115" i="7"/>
  <c r="I115" i="7"/>
  <c r="F115" i="7"/>
  <c r="E115" i="7"/>
  <c r="L114" i="7"/>
  <c r="J114" i="7"/>
  <c r="I114" i="7"/>
  <c r="G114" i="7"/>
  <c r="G35" i="7" s="1"/>
  <c r="F114" i="7"/>
  <c r="E114" i="7"/>
  <c r="L113" i="7"/>
  <c r="L34" i="7" s="1"/>
  <c r="J113" i="7"/>
  <c r="I113" i="7"/>
  <c r="G113" i="7"/>
  <c r="G34" i="7" s="1"/>
  <c r="F113" i="7"/>
  <c r="E113" i="7"/>
  <c r="H113" i="7" s="1"/>
  <c r="L112" i="7"/>
  <c r="J112" i="7"/>
  <c r="I112" i="7"/>
  <c r="G112" i="7"/>
  <c r="F112" i="7"/>
  <c r="E112" i="7"/>
  <c r="L111" i="7"/>
  <c r="L32" i="7" s="1"/>
  <c r="J111" i="7"/>
  <c r="J118" i="7" s="1"/>
  <c r="J39" i="7" s="1"/>
  <c r="I111" i="7"/>
  <c r="I118" i="7" s="1"/>
  <c r="I39" i="7" s="1"/>
  <c r="F111" i="7"/>
  <c r="F118" i="7" s="1"/>
  <c r="F39" i="7" s="1"/>
  <c r="E111" i="7"/>
  <c r="E118" i="7" s="1"/>
  <c r="D100" i="7"/>
  <c r="F97" i="7"/>
  <c r="F101" i="7" s="1"/>
  <c r="E96" i="7"/>
  <c r="E100" i="7" s="1"/>
  <c r="F94" i="7"/>
  <c r="F98" i="7" s="1"/>
  <c r="F102" i="7" s="1"/>
  <c r="E94" i="7"/>
  <c r="E98" i="7" s="1"/>
  <c r="E102" i="7" s="1"/>
  <c r="D94" i="7"/>
  <c r="D98" i="7" s="1"/>
  <c r="D102" i="7" s="1"/>
  <c r="F93" i="7"/>
  <c r="E93" i="7"/>
  <c r="E97" i="7" s="1"/>
  <c r="E101" i="7" s="1"/>
  <c r="D93" i="7"/>
  <c r="D97" i="7" s="1"/>
  <c r="D101" i="7" s="1"/>
  <c r="F92" i="7"/>
  <c r="F96" i="7" s="1"/>
  <c r="F100" i="7" s="1"/>
  <c r="E92" i="7"/>
  <c r="D92" i="7"/>
  <c r="D96" i="7" s="1"/>
  <c r="E82" i="7"/>
  <c r="D81" i="7"/>
  <c r="F78" i="7"/>
  <c r="F82" i="7" s="1"/>
  <c r="E77" i="7"/>
  <c r="E81" i="7" s="1"/>
  <c r="D76" i="7"/>
  <c r="D80" i="7" s="1"/>
  <c r="F74" i="7"/>
  <c r="E74" i="7"/>
  <c r="E78" i="7" s="1"/>
  <c r="D74" i="7"/>
  <c r="D78" i="7" s="1"/>
  <c r="D82" i="7" s="1"/>
  <c r="F73" i="7"/>
  <c r="F77" i="7" s="1"/>
  <c r="F81" i="7" s="1"/>
  <c r="E73" i="7"/>
  <c r="D73" i="7"/>
  <c r="D77" i="7" s="1"/>
  <c r="F72" i="7"/>
  <c r="F76" i="7" s="1"/>
  <c r="F80" i="7" s="1"/>
  <c r="E72" i="7"/>
  <c r="E76" i="7" s="1"/>
  <c r="E80" i="7" s="1"/>
  <c r="D72" i="7"/>
  <c r="D69" i="7"/>
  <c r="F67" i="7"/>
  <c r="F65" i="7"/>
  <c r="F69" i="7" s="1"/>
  <c r="E65" i="7"/>
  <c r="E69" i="7" s="1"/>
  <c r="D65" i="7"/>
  <c r="F64" i="7"/>
  <c r="F68" i="7" s="1"/>
  <c r="E64" i="7"/>
  <c r="E68" i="7" s="1"/>
  <c r="D64" i="7"/>
  <c r="D68" i="7" s="1"/>
  <c r="F63" i="7"/>
  <c r="E63" i="7"/>
  <c r="E67" i="7" s="1"/>
  <c r="D63" i="7"/>
  <c r="D67" i="7" s="1"/>
  <c r="K39" i="7"/>
  <c r="C39" i="7"/>
  <c r="K38" i="7"/>
  <c r="J38" i="7"/>
  <c r="I38" i="7"/>
  <c r="F38" i="7"/>
  <c r="E38" i="7"/>
  <c r="C38" i="7"/>
  <c r="L37" i="7"/>
  <c r="K37" i="7"/>
  <c r="J37" i="7"/>
  <c r="I37" i="7"/>
  <c r="F37" i="7"/>
  <c r="E37" i="7"/>
  <c r="C37" i="7"/>
  <c r="K36" i="7"/>
  <c r="J36" i="7"/>
  <c r="I36" i="7"/>
  <c r="F36" i="7"/>
  <c r="E36" i="7"/>
  <c r="C36" i="7"/>
  <c r="L35" i="7"/>
  <c r="K35" i="7"/>
  <c r="J35" i="7"/>
  <c r="I35" i="7"/>
  <c r="F35" i="7"/>
  <c r="E35" i="7"/>
  <c r="C35" i="7"/>
  <c r="K34" i="7"/>
  <c r="J34" i="7"/>
  <c r="I34" i="7"/>
  <c r="F34" i="7"/>
  <c r="E34" i="7"/>
  <c r="C34" i="7"/>
  <c r="L33" i="7"/>
  <c r="K33" i="7"/>
  <c r="J33" i="7"/>
  <c r="I33" i="7"/>
  <c r="F33" i="7"/>
  <c r="E33" i="7"/>
  <c r="C33" i="7"/>
  <c r="K32" i="7"/>
  <c r="J32" i="7"/>
  <c r="I32" i="7"/>
  <c r="F32" i="7"/>
  <c r="E32" i="7"/>
  <c r="C32" i="7"/>
  <c r="K31" i="7"/>
  <c r="J31" i="7"/>
  <c r="I31" i="7"/>
  <c r="G31" i="7"/>
  <c r="F31" i="7"/>
  <c r="E31" i="7"/>
  <c r="L30" i="7"/>
  <c r="I30" i="7"/>
  <c r="H30" i="7"/>
  <c r="E30" i="7"/>
  <c r="D30" i="7"/>
  <c r="C30" i="7"/>
  <c r="E29" i="7"/>
  <c r="C29" i="7"/>
  <c r="J90" i="6"/>
  <c r="I90" i="6"/>
  <c r="L90" i="6" s="1"/>
  <c r="L41" i="6" s="1"/>
  <c r="G90" i="6"/>
  <c r="F90" i="6"/>
  <c r="E90" i="6"/>
  <c r="H90" i="6" s="1"/>
  <c r="D90" i="6" s="1"/>
  <c r="J89" i="6"/>
  <c r="I89" i="6"/>
  <c r="L89" i="6" s="1"/>
  <c r="L40" i="6" s="1"/>
  <c r="H89" i="6"/>
  <c r="H40" i="6" s="1"/>
  <c r="D40" i="6" s="1"/>
  <c r="G89" i="6"/>
  <c r="F89" i="6"/>
  <c r="E89" i="6"/>
  <c r="E91" i="6" s="1"/>
  <c r="J88" i="6"/>
  <c r="J91" i="6" s="1"/>
  <c r="I88" i="6"/>
  <c r="H88" i="6"/>
  <c r="H39" i="6" s="1"/>
  <c r="G88" i="6"/>
  <c r="G91" i="6" s="1"/>
  <c r="G42" i="6" s="1"/>
  <c r="F88" i="6"/>
  <c r="E88" i="6"/>
  <c r="F80" i="6"/>
  <c r="E80" i="6"/>
  <c r="D80" i="6"/>
  <c r="F79" i="6"/>
  <c r="E79" i="6"/>
  <c r="D79" i="6"/>
  <c r="F78" i="6"/>
  <c r="E78" i="6"/>
  <c r="D78" i="6"/>
  <c r="E68" i="6"/>
  <c r="D68" i="6"/>
  <c r="D67" i="6"/>
  <c r="F65" i="6"/>
  <c r="F69" i="6" s="1"/>
  <c r="E65" i="6"/>
  <c r="E69" i="6" s="1"/>
  <c r="D65" i="6"/>
  <c r="D69" i="6" s="1"/>
  <c r="F64" i="6"/>
  <c r="F68" i="6" s="1"/>
  <c r="E64" i="6"/>
  <c r="D64" i="6"/>
  <c r="F63" i="6"/>
  <c r="F67" i="6" s="1"/>
  <c r="E63" i="6"/>
  <c r="E67" i="6" s="1"/>
  <c r="D63" i="6"/>
  <c r="J42" i="6"/>
  <c r="J41" i="6"/>
  <c r="I41" i="6"/>
  <c r="G41" i="6"/>
  <c r="F41" i="6"/>
  <c r="E41" i="6"/>
  <c r="J40" i="6"/>
  <c r="I40" i="6"/>
  <c r="G40" i="6"/>
  <c r="F40" i="6"/>
  <c r="E40" i="6"/>
  <c r="J39" i="6"/>
  <c r="I39" i="6"/>
  <c r="G39" i="6"/>
  <c r="F39" i="6"/>
  <c r="E39" i="6"/>
  <c r="K38" i="6"/>
  <c r="J38" i="6"/>
  <c r="I38" i="6"/>
  <c r="G38" i="6"/>
  <c r="F38" i="6"/>
  <c r="E38" i="6"/>
  <c r="L37" i="6"/>
  <c r="I37" i="6"/>
  <c r="H37" i="6"/>
  <c r="E37" i="6"/>
  <c r="C36" i="6"/>
  <c r="I61" i="4"/>
  <c r="E61" i="4"/>
  <c r="I60" i="4"/>
  <c r="E60" i="4"/>
  <c r="I59" i="4"/>
  <c r="E59" i="4"/>
  <c r="B121" i="3"/>
  <c r="B129" i="3" s="1"/>
  <c r="B136" i="3" s="1"/>
  <c r="B147" i="3" s="1"/>
  <c r="B166" i="3" s="1"/>
  <c r="H78" i="3"/>
  <c r="G78" i="3"/>
  <c r="F78" i="3"/>
  <c r="H73" i="3"/>
  <c r="F73" i="3"/>
  <c r="F67" i="3"/>
  <c r="H65" i="3"/>
  <c r="H67" i="3" s="1"/>
  <c r="G65" i="3"/>
  <c r="G67" i="3" s="1"/>
  <c r="F65" i="3"/>
  <c r="B43" i="3"/>
  <c r="B54" i="3" s="1"/>
  <c r="B82" i="3" s="1"/>
  <c r="B88" i="3" s="1"/>
  <c r="B96" i="3" s="1"/>
  <c r="B102" i="3" s="1"/>
  <c r="B36" i="3"/>
  <c r="B28" i="3"/>
  <c r="B8" i="2"/>
  <c r="E42" i="6" l="1"/>
  <c r="D89" i="6"/>
  <c r="E39" i="7"/>
  <c r="G33" i="7"/>
  <c r="H112" i="7"/>
  <c r="H38" i="7"/>
  <c r="D117" i="7"/>
  <c r="D38" i="7" s="1"/>
  <c r="L88" i="6"/>
  <c r="I91" i="6"/>
  <c r="I42" i="6" s="1"/>
  <c r="G111" i="7"/>
  <c r="H114" i="7"/>
  <c r="G115" i="7"/>
  <c r="G36" i="7" s="1"/>
  <c r="F112" i="13"/>
  <c r="H94" i="15"/>
  <c r="J94" i="15" s="1"/>
  <c r="H34" i="7"/>
  <c r="D113" i="7"/>
  <c r="D34" i="7" s="1"/>
  <c r="E71" i="9"/>
  <c r="E19" i="9"/>
  <c r="F72" i="9"/>
  <c r="F20" i="9"/>
  <c r="H41" i="6"/>
  <c r="D41" i="6" s="1"/>
  <c r="F91" i="6"/>
  <c r="F42" i="6" s="1"/>
  <c r="H116" i="7"/>
  <c r="L118" i="7"/>
  <c r="L39" i="7" s="1"/>
  <c r="N86" i="14"/>
  <c r="N87" i="14" s="1"/>
  <c r="N89" i="14" s="1"/>
  <c r="H79" i="18"/>
  <c r="I96" i="12"/>
  <c r="E79" i="18"/>
  <c r="K79" i="18" s="1"/>
  <c r="E22" i="12"/>
  <c r="J96" i="12"/>
  <c r="O110" i="13"/>
  <c r="O113" i="13" s="1"/>
  <c r="N115" i="13" s="1"/>
  <c r="D118" i="13"/>
  <c r="D124" i="13" s="1"/>
  <c r="D128" i="13" s="1"/>
  <c r="G128" i="13" s="1"/>
  <c r="I128" i="13" s="1"/>
  <c r="E119" i="13"/>
  <c r="E124" i="13" s="1"/>
  <c r="E128" i="13" s="1"/>
  <c r="F120" i="13"/>
  <c r="F124" i="13" s="1"/>
  <c r="F128" i="13" s="1"/>
  <c r="H74" i="18"/>
  <c r="E78" i="18"/>
  <c r="H78" i="18" s="1"/>
  <c r="F27" i="12"/>
  <c r="H73" i="18"/>
  <c r="H83" i="18"/>
  <c r="L91" i="6" l="1"/>
  <c r="L42" i="6" s="1"/>
  <c r="L39" i="6"/>
  <c r="D39" i="6" s="1"/>
  <c r="D42" i="6" s="1"/>
  <c r="D88" i="6"/>
  <c r="D91" i="6" s="1"/>
  <c r="D114" i="7"/>
  <c r="D35" i="7" s="1"/>
  <c r="H35" i="7"/>
  <c r="H111" i="7"/>
  <c r="G32" i="7"/>
  <c r="G118" i="7"/>
  <c r="K78" i="18"/>
  <c r="D116" i="7"/>
  <c r="D37" i="7" s="1"/>
  <c r="H37" i="7"/>
  <c r="D112" i="7"/>
  <c r="D33" i="7" s="1"/>
  <c r="H33" i="7"/>
  <c r="H115" i="7"/>
  <c r="H91" i="6"/>
  <c r="H42" i="6" s="1"/>
  <c r="H32" i="7" l="1"/>
  <c r="D111" i="7"/>
  <c r="G39" i="7"/>
  <c r="H118" i="7"/>
  <c r="H39" i="7" s="1"/>
  <c r="H36" i="7"/>
  <c r="D115" i="7"/>
  <c r="D36" i="7" s="1"/>
  <c r="D32" i="7" l="1"/>
  <c r="D118" i="7"/>
  <c r="D39" i="7" s="1"/>
</calcChain>
</file>

<file path=xl/sharedStrings.xml><?xml version="1.0" encoding="utf-8"?>
<sst xmlns="http://schemas.openxmlformats.org/spreadsheetml/2006/main" count="1167" uniqueCount="390">
  <si>
    <t>Índice</t>
  </si>
  <si>
    <t>APLICACIONES DE LA MATRIZ INSUMO-PRODUCTO</t>
  </si>
  <si>
    <t>Ejercicios</t>
  </si>
  <si>
    <t>.</t>
  </si>
  <si>
    <t>2.</t>
  </si>
  <si>
    <t>3.</t>
  </si>
  <si>
    <t>4.</t>
  </si>
  <si>
    <t>5.</t>
  </si>
  <si>
    <t>6.</t>
  </si>
  <si>
    <t>7.</t>
  </si>
  <si>
    <t>8.</t>
  </si>
  <si>
    <t>Anexos</t>
  </si>
  <si>
    <t>9.</t>
  </si>
  <si>
    <t>Modelo de multiplicadores de la matriz de contabilidad social</t>
  </si>
  <si>
    <t>Capítulo 14</t>
  </si>
  <si>
    <t>Técnicas de Medición Económica</t>
  </si>
  <si>
    <t>Preguntas</t>
  </si>
  <si>
    <t>Suponga que, dada la estructura técnica de la economía, la siguiente es la matriz inversa de Leontief:</t>
  </si>
  <si>
    <r>
      <rPr>
        <b/>
        <sz val="10"/>
        <color indexed="8"/>
        <rFont val="Times New Roman"/>
        <family val="1"/>
      </rPr>
      <t>y los siguientes son los vectores de coeficientes de valor agregado de los sectores (</t>
    </r>
    <r>
      <rPr>
        <b/>
        <i/>
        <sz val="10"/>
        <color indexed="8"/>
        <rFont val="Times New Roman"/>
        <family val="1"/>
      </rPr>
      <t>véanse</t>
    </r>
    <r>
      <rPr>
        <b/>
        <sz val="10"/>
        <color indexed="8"/>
        <rFont val="Times New Roman"/>
        <family val="1"/>
      </rPr>
      <t xml:space="preserve"> ejercicios 12.3 y 12.4):</t>
    </r>
  </si>
  <si>
    <t>Calcule el porcentaje de participación de los salarios y las ganancias por peso de demanda final de cada sector.</t>
  </si>
  <si>
    <t>¿Cuál será la participación total de los salarios en el ingreso nacional si la demanda se compone en un 50% de productos agrícolas, 30% de productos industriales y 20% de servicios? ¿Cómo debe ser la estructura de la demanda para que a medida que crezca el ingreso lo haga también la participación de los salarios en el ingreso?</t>
  </si>
  <si>
    <r>
      <rPr>
        <b/>
        <sz val="10"/>
        <color indexed="8"/>
        <rFont val="Times New Roman"/>
        <family val="1"/>
      </rPr>
      <t xml:space="preserve">Calcule la composición factorial total y por sectores del </t>
    </r>
    <r>
      <rPr>
        <b/>
        <i/>
        <sz val="10"/>
        <color indexed="8"/>
        <rFont val="Times New Roman"/>
        <family val="1"/>
      </rPr>
      <t>PIB</t>
    </r>
    <r>
      <rPr>
        <b/>
        <sz val="10"/>
        <color indexed="8"/>
        <rFont val="Times New Roman"/>
        <family val="1"/>
      </rPr>
      <t xml:space="preserve"> para una demanda de bienes finales compuesta por $200 de productos agrícolas, $400 de bienes manufacturados  y $200 de bienes terciarios.</t>
    </r>
  </si>
  <si>
    <t>Suponga ahora que la siguiente es la composición de la demanda final:</t>
  </si>
  <si>
    <t>Producto</t>
  </si>
  <si>
    <t>Consumo</t>
  </si>
  <si>
    <t>Inversión</t>
  </si>
  <si>
    <t>Primario</t>
  </si>
  <si>
    <t>Secundario</t>
  </si>
  <si>
    <t>Terciario</t>
  </si>
  <si>
    <t>Calcule la composición de salarios y ganancias de cada tipo de consumo e inversión.</t>
  </si>
  <si>
    <t>Construya una matriz insumo-producto a partir de la siguiente información:</t>
  </si>
  <si>
    <t>Ramas Productivas</t>
  </si>
  <si>
    <t>Concepto</t>
  </si>
  <si>
    <t>P</t>
  </si>
  <si>
    <t>S</t>
  </si>
  <si>
    <t>T</t>
  </si>
  <si>
    <t>Costos:</t>
  </si>
  <si>
    <t>Insumos primarios nacionales</t>
  </si>
  <si>
    <t>Insumos industriales nacionales</t>
  </si>
  <si>
    <t>Servicios pagados nacionales</t>
  </si>
  <si>
    <t>Importaciones de insumos</t>
  </si>
  <si>
    <t>Salarios</t>
  </si>
  <si>
    <t>Total costos</t>
  </si>
  <si>
    <t>Excedente de explotación</t>
  </si>
  <si>
    <t>Producción bruta</t>
  </si>
  <si>
    <t>Balances de productos</t>
  </si>
  <si>
    <t>Producto nacional</t>
  </si>
  <si>
    <t>Importaciones</t>
  </si>
  <si>
    <t>Oferta total</t>
  </si>
  <si>
    <t>Consumo intermedio</t>
  </si>
  <si>
    <t>Consumo final</t>
  </si>
  <si>
    <t>Exportaciones</t>
  </si>
  <si>
    <t>Demanda total</t>
  </si>
  <si>
    <t>Deduzca la matriz de coeficientes técnicos, coeficientes de valor agregado e importaciones para la economía descrita en el ejercicio anterior. Calcule la inversa de la matriz de Leontief.</t>
  </si>
  <si>
    <r>
      <rPr>
        <b/>
        <sz val="10"/>
        <color indexed="8"/>
        <rFont val="Times New Roman"/>
        <family val="1"/>
      </rPr>
      <t xml:space="preserve">Suponga que el gobierno desea reducir a cero el saldo neto de exportaciones menos importaciones finales de todos y cada uno de los sectores para dentro de algunos años. Se calcula que entonces todos los componentes del consumo y la inversión habrán crecido en un 20%. Calcule el nuevo vector de importaciones intermedias. Calcule también en cuánto se mejora el saldo de la balanza comercial (entendida como </t>
    </r>
    <r>
      <rPr>
        <b/>
        <i/>
        <sz val="10"/>
        <color indexed="8"/>
        <rFont val="Times New Roman"/>
        <family val="1"/>
      </rPr>
      <t>X-MF-MI</t>
    </r>
    <r>
      <rPr>
        <b/>
        <sz val="10"/>
        <color indexed="8"/>
        <rFont val="Times New Roman"/>
        <family val="1"/>
      </rPr>
      <t xml:space="preserve">). </t>
    </r>
  </si>
  <si>
    <t>Calcule el porcentaje de contenido importado por peso de demanda final de cada uno de los sectores. ¿Qué tipo de exportaciones ofrecen la mayor mejoría neta en el balance comercial?</t>
  </si>
  <si>
    <r>
      <rPr>
        <b/>
        <sz val="10"/>
        <color indexed="8"/>
        <rFont val="Times New Roman"/>
        <family val="1"/>
      </rPr>
      <t xml:space="preserve">Suponga que las importaciones de insumos para el sector primario son totalmente insustituibles, mientras que la mitad de los insumos importados por la industria son insustituibles y la otra mitad son sustitutivos de producción nacional.  A partir de la información del Ejercicio 14.5 calcule el efecto que se produciría sobre el </t>
    </r>
    <r>
      <rPr>
        <b/>
        <i/>
        <sz val="10"/>
        <color indexed="8"/>
        <rFont val="Times New Roman"/>
        <family val="1"/>
      </rPr>
      <t>PIB</t>
    </r>
    <r>
      <rPr>
        <b/>
        <sz val="10"/>
        <color indexed="8"/>
        <rFont val="Times New Roman"/>
        <family val="1"/>
      </rPr>
      <t xml:space="preserve"> y sobre la balanza comercial si, permaneciendo inalterada la demanda final, se eliminaran las importaciones sustitutivas.</t>
    </r>
  </si>
  <si>
    <t xml:space="preserve">Utilice nuevamente la información del Ejercicio 14.5 para calcular el efecto sobre los precios de una devaluación que dobla el precio de todos los bienes importados. Si los niveles reales de demanda final permanecieran inalterados, ¿cuáles serían sus nuevos valores corrientes y cuál el incremento general de precios? ¿Cuál sería el incremento de precios si se calcula con base en los valores brutos de producción y no en las demandas finales? ¿Considera razonable para este ejercicio que se mantenga el supuesto de coeficientes técnicos fijos? </t>
  </si>
  <si>
    <t>Suponga que los salarios y las ganancias se ajustan ahora en el aumento del índice de precios de la demanda final encontrado en el punto 14.10. ¿Cuál es el nuevo vector de precios de demanda final? ¿Cuál sería el resultado final si este proceso de ajustes continuara indefinidamente? ¿Considera razonable para este ejercicio que se mantenga el supuesto de coeficientes técnicos fijos?</t>
  </si>
  <si>
    <t xml:space="preserve">Suponga ahora que el gobierno impone controles al crecimiento de los precios permitiendo alzas de solamente el 50% en los precios de cada sector. Calcule el nuevo vector de valores agregados. ¿Qué sectores saldrían beneficiados y cuáles perjudicados? ¿Considera razonable para este ejercicio que se mantenga el supuesto de coeficientes técnicos fijos? </t>
  </si>
  <si>
    <t xml:space="preserve">Calcule los valores brutos de producción de los tres sectores suponiendo los nuevos vectores de precios P y demanda final real, Z, </t>
  </si>
  <si>
    <t xml:space="preserve">Calcule a partir de la siguiente de Matriz de Contabilidad Social </t>
  </si>
  <si>
    <r>
      <rPr>
        <b/>
        <sz val="10"/>
        <color indexed="8"/>
        <rFont val="Times New Roman"/>
        <family val="1"/>
      </rPr>
      <t>a) El PIB, las tasas implícitas de impuestos indirectos netos sobre los productos, la tasa implícita de impuestos directos, el ahorro externo y la balanza comercial por producto</t>
    </r>
    <r>
      <rPr>
        <b/>
        <i/>
        <sz val="10"/>
        <color indexed="8"/>
        <rFont val="Times New Roman"/>
        <family val="1"/>
      </rPr>
      <t xml:space="preserve"> (X-M)</t>
    </r>
    <r>
      <rPr>
        <b/>
        <sz val="10"/>
        <color indexed="8"/>
        <rFont val="Times New Roman"/>
        <family val="1"/>
      </rPr>
      <t>.</t>
    </r>
  </si>
  <si>
    <t xml:space="preserve">b) La matriz de coeficientes y la matriz de multiplicadores. </t>
  </si>
  <si>
    <t xml:space="preserve">Con base en los resultados del ejercicio anterior simule el impacto sobre la economía allí representada de un incremento de 1,000 en la demanda final de bienes secundarios y de 1,000 en la demanda final de bienes primarios. Calcule: incremento porcentual en demanda final, incremento porcentual en el ingreso de los hogares, incremento porcentual en los ingresos del gobierno, incremento porcentual en los ingresos del resto del mundo. (Sugerencia: suponga como cuentas exógenas las cuentas del gobierno, la cuenta de capital y la cuenta del resto del mundo). </t>
  </si>
  <si>
    <t>Pregunta</t>
  </si>
  <si>
    <t>14.1</t>
  </si>
  <si>
    <r>
      <rPr>
        <b/>
        <sz val="10"/>
        <color indexed="8"/>
        <rFont val="Times New Roman"/>
        <family val="1"/>
      </rPr>
      <t>y los siguientes son los vectores de coeficientes de valor agregado de los sectores (</t>
    </r>
    <r>
      <rPr>
        <b/>
        <i/>
        <sz val="10"/>
        <color indexed="8"/>
        <rFont val="Times New Roman"/>
        <family val="1"/>
      </rPr>
      <t>véanse</t>
    </r>
    <r>
      <rPr>
        <b/>
        <sz val="10"/>
        <color indexed="8"/>
        <rFont val="Times New Roman"/>
        <family val="1"/>
      </rPr>
      <t xml:space="preserve"> ejercicios 13.3 y 13.4):</t>
    </r>
  </si>
  <si>
    <t xml:space="preserve">Utilizando la expresión </t>
  </si>
  <si>
    <t>se obtienen las participaciones (en porcentajes)</t>
  </si>
  <si>
    <t>El procedimiento completo con los cálculos en Excel es como sigue (vea el Anexo del capítulo anterior para una explicación del uso de Excel en multiplicación e inversión de matrices):</t>
  </si>
  <si>
    <r>
      <rPr>
        <b/>
        <sz val="10"/>
        <color indexed="8"/>
        <rFont val="Times New Roman"/>
        <family val="1"/>
      </rPr>
      <t>(I-A)</t>
    </r>
    <r>
      <rPr>
        <b/>
        <vertAlign val="superscript"/>
        <sz val="10"/>
        <color indexed="8"/>
        <rFont val="Times New Roman"/>
        <family val="1"/>
      </rPr>
      <t>-1</t>
    </r>
    <r>
      <rPr>
        <b/>
        <sz val="10"/>
        <color indexed="8"/>
        <rFont val="Times New Roman"/>
        <family val="1"/>
      </rPr>
      <t>=</t>
    </r>
  </si>
  <si>
    <t>S=</t>
  </si>
  <si>
    <t>G=</t>
  </si>
  <si>
    <t>Los cálculos:</t>
  </si>
  <si>
    <r>
      <rPr>
        <b/>
        <sz val="10"/>
        <color indexed="8"/>
        <rFont val="Times New Roman"/>
        <family val="1"/>
      </rPr>
      <t>(I-A</t>
    </r>
    <r>
      <rPr>
        <b/>
        <vertAlign val="superscript"/>
        <sz val="10"/>
        <color indexed="8"/>
        <rFont val="Times New Roman"/>
        <family val="1"/>
      </rPr>
      <t>T</t>
    </r>
    <r>
      <rPr>
        <b/>
        <sz val="10"/>
        <color indexed="8"/>
        <rFont val="Times New Roman"/>
        <family val="1"/>
      </rPr>
      <t>)</t>
    </r>
    <r>
      <rPr>
        <b/>
        <vertAlign val="superscript"/>
        <sz val="10"/>
        <color indexed="8"/>
        <rFont val="Times New Roman"/>
        <family val="1"/>
      </rPr>
      <t>-1</t>
    </r>
    <r>
      <rPr>
        <b/>
        <sz val="10"/>
        <color indexed="8"/>
        <rFont val="Times New Roman"/>
        <family val="1"/>
      </rPr>
      <t>=</t>
    </r>
  </si>
  <si>
    <t>%</t>
  </si>
  <si>
    <r>
      <rPr>
        <b/>
        <sz val="10"/>
        <color indexed="8"/>
        <rFont val="Times New Roman"/>
        <family val="1"/>
      </rPr>
      <t>(I-A</t>
    </r>
    <r>
      <rPr>
        <b/>
        <vertAlign val="superscript"/>
        <sz val="10"/>
        <color indexed="8"/>
        <rFont val="Times New Roman"/>
        <family val="1"/>
      </rPr>
      <t>T</t>
    </r>
    <r>
      <rPr>
        <b/>
        <sz val="10"/>
        <color indexed="8"/>
        <rFont val="Times New Roman"/>
        <family val="1"/>
      </rPr>
      <t>)</t>
    </r>
    <r>
      <rPr>
        <b/>
        <vertAlign val="superscript"/>
        <sz val="10"/>
        <color indexed="8"/>
        <rFont val="Times New Roman"/>
        <family val="1"/>
      </rPr>
      <t xml:space="preserve">-1 </t>
    </r>
    <r>
      <rPr>
        <b/>
        <sz val="10"/>
        <color indexed="8"/>
        <rFont val="Times New Roman"/>
        <family val="1"/>
      </rPr>
      <t>S=</t>
    </r>
  </si>
  <si>
    <r>
      <rPr>
        <b/>
        <sz val="10"/>
        <color indexed="8"/>
        <rFont val="Times New Roman"/>
        <family val="1"/>
      </rPr>
      <t>(I-A</t>
    </r>
    <r>
      <rPr>
        <b/>
        <vertAlign val="superscript"/>
        <sz val="10"/>
        <color indexed="8"/>
        <rFont val="Times New Roman"/>
        <family val="1"/>
      </rPr>
      <t>T</t>
    </r>
    <r>
      <rPr>
        <b/>
        <sz val="10"/>
        <color indexed="8"/>
        <rFont val="Times New Roman"/>
        <family val="1"/>
      </rPr>
      <t>)</t>
    </r>
    <r>
      <rPr>
        <b/>
        <vertAlign val="superscript"/>
        <sz val="10"/>
        <color indexed="8"/>
        <rFont val="Times New Roman"/>
        <family val="1"/>
      </rPr>
      <t xml:space="preserve">-1 </t>
    </r>
    <r>
      <rPr>
        <b/>
        <sz val="10"/>
        <color indexed="8"/>
        <rFont val="Times New Roman"/>
        <family val="1"/>
      </rPr>
      <t>G=</t>
    </r>
  </si>
  <si>
    <t>14.2</t>
  </si>
  <si>
    <t>45.4%. La elasticidad ingreso de la demanda por servicios debe ser mayor que 1. Supóngase, por ejemplo, que al doblarse el ingreso de la comunidad la demanda de bienes agrícolas crece un 50%, la de productos manufacturados un 100% y la de servicios un 225% (es decir, las elasticidades ingreso son 0.5, 1.0 y 2.25, respectivamente). Al doblarse el ingreso, la participación del trabajo en el ingreso será 56.4%.</t>
  </si>
  <si>
    <t>14.3</t>
  </si>
  <si>
    <t>Calcule la composición factorial total y por sectores del PIB para una demanda de bienes finales compuesta por $200 de productos agrícolas, $400 de bienes manufacturados  y $200 de bienes terciarios.</t>
  </si>
  <si>
    <t>Para obtener directamente la descomposición por sectores puede aplicarse la expresión</t>
  </si>
  <si>
    <t>donde cada uno de los sumados puede ser interpretado como se hace en seguida:</t>
  </si>
  <si>
    <t>Demanda final</t>
  </si>
  <si>
    <t>Valor</t>
  </si>
  <si>
    <t>Total</t>
  </si>
  <si>
    <t>El procedimiento</t>
  </si>
  <si>
    <t>Las matrices de partida</t>
  </si>
  <si>
    <t>D=</t>
  </si>
  <si>
    <t>Los cálculos</t>
  </si>
  <si>
    <t>SALARIOS</t>
  </si>
  <si>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-1=</t>
    </r>
  </si>
  <si>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S=</t>
    </r>
  </si>
  <si>
    <r>
      <rPr>
        <b/>
        <sz val="9"/>
        <color indexed="8"/>
        <rFont val="Times New Roman"/>
        <family val="1"/>
      </rPr>
      <t>D(I-A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S=</t>
    </r>
  </si>
  <si>
    <t>GANANCIAS</t>
  </si>
  <si>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G=</t>
    </r>
  </si>
  <si>
    <r>
      <rPr>
        <b/>
        <sz val="9"/>
        <color indexed="8"/>
        <rFont val="Times New Roman"/>
        <family val="1"/>
      </rPr>
      <t>D(I-A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G=</t>
    </r>
  </si>
  <si>
    <t>Los resultados pueden organizarse entonces como se hizo arriba:</t>
  </si>
  <si>
    <t>Composición del valor agregado</t>
  </si>
  <si>
    <t>Salarios pagados por</t>
  </si>
  <si>
    <t>Total salarios</t>
  </si>
  <si>
    <t>Ganancias pagadas por</t>
  </si>
  <si>
    <t>Total ganancias</t>
  </si>
  <si>
    <t>0</t>
  </si>
  <si>
    <t>14.4</t>
  </si>
  <si>
    <t>Desagregando D como C + I, esto es, consumo más inversión, puede escribirse</t>
  </si>
  <si>
    <t>Los resultados de esta descomposición son:</t>
  </si>
  <si>
    <r>
      <rPr>
        <b/>
        <sz val="10"/>
        <color indexed="8"/>
        <rFont val="Times New Roman"/>
        <family val="1"/>
      </rPr>
      <t>(I-A)</t>
    </r>
    <r>
      <rPr>
        <b/>
        <vertAlign val="superscript"/>
        <sz val="10"/>
        <color indexed="8"/>
        <rFont val="Times New Roman"/>
        <family val="1"/>
      </rPr>
      <t>-1</t>
    </r>
  </si>
  <si>
    <t>C</t>
  </si>
  <si>
    <t>I</t>
  </si>
  <si>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-1</t>
    </r>
    <r>
      <rPr>
        <b/>
        <sz val="9"/>
        <color indexed="8"/>
        <rFont val="Times New Roman"/>
        <family val="1"/>
      </rPr>
      <t>=</t>
    </r>
  </si>
  <si>
    <t>C=</t>
  </si>
  <si>
    <r>
      <rPr>
        <b/>
        <sz val="9"/>
        <color indexed="8"/>
        <rFont val="Times New Roman"/>
        <family val="1"/>
      </rPr>
      <t>C(I-A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-1</t>
    </r>
    <r>
      <rPr>
        <b/>
        <sz val="9"/>
        <color indexed="8"/>
        <rFont val="Times New Roman"/>
        <family val="1"/>
      </rPr>
      <t xml:space="preserve"> S=</t>
    </r>
  </si>
  <si>
    <t>I=</t>
  </si>
  <si>
    <r>
      <rPr>
        <b/>
        <sz val="9"/>
        <color indexed="8"/>
        <rFont val="Times New Roman"/>
        <family val="1"/>
      </rPr>
      <t>I(I-A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-1</t>
    </r>
    <r>
      <rPr>
        <b/>
        <sz val="9"/>
        <color indexed="8"/>
        <rFont val="Times New Roman"/>
        <family val="1"/>
      </rPr>
      <t xml:space="preserve"> S=</t>
    </r>
  </si>
  <si>
    <r>
      <rPr>
        <b/>
        <sz val="9"/>
        <color indexed="8"/>
        <rFont val="Times New Roman"/>
        <family val="1"/>
      </rPr>
      <t>C(I-A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G=</t>
    </r>
  </si>
  <si>
    <r>
      <rPr>
        <b/>
        <sz val="9"/>
        <color indexed="8"/>
        <rFont val="Times New Roman"/>
        <family val="1"/>
      </rPr>
      <t>I(I-A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G=</t>
    </r>
  </si>
  <si>
    <t>De donde se obtienen los resultados que pueden organizarse como se mostró arriba:</t>
  </si>
  <si>
    <t>Demanda Final</t>
  </si>
  <si>
    <t>Total Salarios</t>
  </si>
  <si>
    <t>Total Gan.</t>
  </si>
  <si>
    <t xml:space="preserve">P </t>
  </si>
  <si>
    <t>14.5</t>
  </si>
  <si>
    <t>Con la alternativa No. 1 de tratamiento de importaciones:</t>
  </si>
  <si>
    <r>
      <rPr>
        <b/>
        <sz val="10"/>
        <color indexed="8"/>
        <rFont val="Times New Roman"/>
        <family val="1"/>
      </rPr>
      <t>La columna de importaciones de bienes finales (-</t>
    </r>
    <r>
      <rPr>
        <b/>
        <i/>
        <sz val="10"/>
        <color indexed="8"/>
        <rFont val="Times New Roman"/>
        <family val="1"/>
      </rPr>
      <t>MF</t>
    </r>
    <r>
      <rPr>
        <b/>
        <sz val="10"/>
        <color indexed="8"/>
        <rFont val="Times New Roman"/>
        <family val="1"/>
      </rPr>
      <t>) se deduce calculando primero las demandas finales como diferencia entre los valores brutos de producción nacional y las ventas intermedias (</t>
    </r>
    <r>
      <rPr>
        <b/>
        <i/>
        <sz val="10"/>
        <color indexed="8"/>
        <rFont val="Times New Roman"/>
        <family val="1"/>
      </rPr>
      <t>D=VBP-VI</t>
    </r>
    <r>
      <rPr>
        <b/>
        <sz val="10"/>
        <color indexed="8"/>
        <rFont val="Times New Roman"/>
        <family val="1"/>
      </rPr>
      <t>), y luego deduciendo de la demanda final los demás componentes que son conocidos (</t>
    </r>
    <r>
      <rPr>
        <b/>
        <i/>
        <sz val="10"/>
        <color indexed="8"/>
        <rFont val="Times New Roman"/>
        <family val="1"/>
      </rPr>
      <t>MF =D-C-I-X</t>
    </r>
    <r>
      <rPr>
        <b/>
        <sz val="10"/>
        <color indexed="8"/>
        <rFont val="Times New Roman"/>
        <family val="1"/>
      </rPr>
      <t>).</t>
    </r>
  </si>
  <si>
    <t>VI</t>
  </si>
  <si>
    <t>X</t>
  </si>
  <si>
    <t>-MF</t>
  </si>
  <si>
    <t>D</t>
  </si>
  <si>
    <t>VBP</t>
  </si>
  <si>
    <t>20</t>
  </si>
  <si>
    <t>100</t>
  </si>
  <si>
    <t>-40</t>
  </si>
  <si>
    <t>80</t>
  </si>
  <si>
    <t>50</t>
  </si>
  <si>
    <t>30</t>
  </si>
  <si>
    <t>10</t>
  </si>
  <si>
    <t>-90</t>
  </si>
  <si>
    <t>CI</t>
  </si>
  <si>
    <t>40</t>
  </si>
  <si>
    <t>120</t>
  </si>
  <si>
    <t>180</t>
  </si>
  <si>
    <t>-130</t>
  </si>
  <si>
    <t>110</t>
  </si>
  <si>
    <t>230</t>
  </si>
  <si>
    <t>15</t>
  </si>
  <si>
    <t>45</t>
  </si>
  <si>
    <t>G</t>
  </si>
  <si>
    <t>5</t>
  </si>
  <si>
    <t>35</t>
  </si>
  <si>
    <t>VA</t>
  </si>
  <si>
    <t>MI</t>
  </si>
  <si>
    <t>14.6</t>
  </si>
  <si>
    <r>
      <rPr>
        <b/>
        <sz val="10"/>
        <color indexed="8"/>
        <rFont val="Times New Roman"/>
        <family val="1"/>
      </rPr>
      <t xml:space="preserve">La matriz de coeficientes técnicos será (dividiendo cada columna por su respectiva </t>
    </r>
    <r>
      <rPr>
        <b/>
        <i/>
        <sz val="10"/>
        <color indexed="8"/>
        <rFont val="Times New Roman"/>
        <family val="1"/>
      </rPr>
      <t>VBP</t>
    </r>
    <r>
      <rPr>
        <b/>
        <sz val="10"/>
        <color indexed="8"/>
        <rFont val="Times New Roman"/>
        <family val="1"/>
      </rPr>
      <t>):</t>
    </r>
  </si>
  <si>
    <t>La inversa de Leontief resulta ser:</t>
  </si>
  <si>
    <t>Los datos</t>
  </si>
  <si>
    <t>Organizando los datos</t>
  </si>
  <si>
    <t>s</t>
  </si>
  <si>
    <t>g</t>
  </si>
  <si>
    <t>f</t>
  </si>
  <si>
    <t>m</t>
  </si>
  <si>
    <t>Las matrices</t>
  </si>
  <si>
    <t>(I-A)=</t>
  </si>
  <si>
    <r>
      <rPr>
        <b/>
        <sz val="10"/>
        <color indexed="8"/>
        <rFont val="Times New Roman Baltic"/>
      </rPr>
      <t>(I-A)</t>
    </r>
    <r>
      <rPr>
        <b/>
        <vertAlign val="superscript"/>
        <sz val="10"/>
        <color indexed="8"/>
        <rFont val="Times New Roman Baltic"/>
      </rPr>
      <t>-1</t>
    </r>
    <r>
      <rPr>
        <b/>
        <sz val="10"/>
        <color indexed="8"/>
        <rFont val="Times New Roman Baltic"/>
      </rPr>
      <t>=</t>
    </r>
  </si>
  <si>
    <t>14.7</t>
  </si>
  <si>
    <t xml:space="preserve">Suponga que el gobierno desea reducir a cero el saldo neto de exportaciones menos importaciones finales de todos y cada uno de los sectores para dentro de algunos años. Se calcula que entonces todos los componentes del consumo y la inversión habrán crecido en un 20%. Calcule el nuevo vector de importaciones intermedias. Calcule también en cuánto se mejora el saldo de la balanza comercial (entendida como X-MF-MI). </t>
  </si>
  <si>
    <t>Las importaciones intermedias pueden calcularse mediante</t>
  </si>
  <si>
    <r>
      <rPr>
        <b/>
        <sz val="10"/>
        <color indexed="8"/>
        <rFont val="Times New Roman"/>
        <family val="1"/>
      </rPr>
      <t>donde N</t>
    </r>
    <r>
      <rPr>
        <b/>
        <vertAlign val="superscript"/>
        <sz val="10"/>
        <color indexed="8"/>
        <rFont val="Times New Roman"/>
        <family val="1"/>
      </rPr>
      <t>T</t>
    </r>
    <r>
      <rPr>
        <b/>
        <sz val="10"/>
        <color indexed="8"/>
        <rFont val="Times New Roman"/>
        <family val="1"/>
      </rPr>
      <t xml:space="preserve"> es el vector fila de coeficientes de importación, </t>
    </r>
    <r>
      <rPr>
        <b/>
        <i/>
        <sz val="10"/>
        <color indexed="8"/>
        <rFont val="Times New Roman"/>
        <family val="1"/>
      </rPr>
      <t>m</t>
    </r>
    <r>
      <rPr>
        <b/>
        <sz val="10"/>
        <color indexed="8"/>
        <rFont val="Times New Roman"/>
        <family val="1"/>
      </rPr>
      <t>, y donde D toma los valores 120, 72 y 36.</t>
    </r>
  </si>
  <si>
    <r>
      <rPr>
        <b/>
        <i/>
        <sz val="12"/>
        <color indexed="8"/>
        <rFont val="Times New Roman"/>
        <family val="1"/>
      </rPr>
      <t>MI</t>
    </r>
    <r>
      <rPr>
        <b/>
        <sz val="12"/>
        <color indexed="8"/>
        <rFont val="Times New Roman"/>
        <family val="1"/>
      </rPr>
      <t xml:space="preserve"> </t>
    </r>
    <r>
      <rPr>
        <b/>
        <sz val="10"/>
        <color indexed="8"/>
        <rFont val="Times New Roman"/>
        <family val="1"/>
      </rPr>
      <t>= 70.26</t>
    </r>
  </si>
  <si>
    <r>
      <rPr>
        <b/>
        <sz val="10"/>
        <color indexed="8"/>
        <rFont val="Times New Roman"/>
        <family val="1"/>
      </rPr>
      <t xml:space="preserve">Puesto que la política del gobierno es reducir </t>
    </r>
    <r>
      <rPr>
        <b/>
        <i/>
        <sz val="10"/>
        <color indexed="8"/>
        <rFont val="Times New Roman"/>
        <family val="1"/>
      </rPr>
      <t xml:space="preserve">X-MF </t>
    </r>
    <r>
      <rPr>
        <b/>
        <sz val="10"/>
        <color indexed="8"/>
        <rFont val="Times New Roman"/>
        <family val="1"/>
      </rPr>
      <t xml:space="preserve">a cero, entonces este </t>
    </r>
    <r>
      <rPr>
        <b/>
        <i/>
        <sz val="10"/>
        <color indexed="8"/>
        <rFont val="Times New Roman"/>
        <family val="1"/>
      </rPr>
      <t xml:space="preserve">MI </t>
    </r>
    <r>
      <rPr>
        <b/>
        <sz val="10"/>
        <color indexed="8"/>
        <rFont val="Times New Roman"/>
        <family val="1"/>
      </rPr>
      <t xml:space="preserve">es el mismo saldo de la balanza comercial (con signo negativo). </t>
    </r>
  </si>
  <si>
    <r>
      <rPr>
        <b/>
        <sz val="9"/>
        <color indexed="8"/>
        <rFont val="Times New Roman"/>
        <family val="1"/>
      </rPr>
      <t>(I-A)</t>
    </r>
    <r>
      <rPr>
        <b/>
        <vertAlign val="superscript"/>
        <sz val="9"/>
        <color indexed="8"/>
        <rFont val="Times New Roman"/>
        <family val="1"/>
      </rPr>
      <t>-1</t>
    </r>
    <r>
      <rPr>
        <b/>
        <sz val="9"/>
        <color indexed="8"/>
        <rFont val="Times New Roman"/>
        <family val="1"/>
      </rPr>
      <t>=</t>
    </r>
  </si>
  <si>
    <r>
      <rPr>
        <b/>
        <sz val="9"/>
        <color indexed="8"/>
        <rFont val="Times New Roman"/>
        <family val="1"/>
      </rPr>
      <t>(I-A)</t>
    </r>
    <r>
      <rPr>
        <b/>
        <vertAlign val="superscript"/>
        <sz val="9"/>
        <color indexed="8"/>
        <rFont val="Times New Roman"/>
        <family val="1"/>
      </rPr>
      <t>-1</t>
    </r>
    <r>
      <rPr>
        <b/>
        <sz val="9"/>
        <color indexed="8"/>
        <rFont val="Times New Roman"/>
        <family val="1"/>
      </rPr>
      <t>D=</t>
    </r>
  </si>
  <si>
    <r>
      <rPr>
        <b/>
        <sz val="9"/>
        <color indexed="8"/>
        <rFont val="Times New Roman"/>
        <family val="1"/>
      </rPr>
      <t>N</t>
    </r>
    <r>
      <rPr>
        <b/>
        <vertAlign val="superscript"/>
        <sz val="9"/>
        <color indexed="8"/>
        <rFont val="Times New Roman"/>
        <family val="1"/>
      </rPr>
      <t>T</t>
    </r>
    <r>
      <rPr>
        <b/>
        <sz val="9"/>
        <color indexed="8"/>
        <rFont val="Times New Roman"/>
        <family val="1"/>
      </rPr>
      <t>=</t>
    </r>
  </si>
  <si>
    <r>
      <rPr>
        <b/>
        <sz val="9"/>
        <color indexed="8"/>
        <rFont val="Times New Roman"/>
        <family val="1"/>
      </rPr>
      <t>N</t>
    </r>
    <r>
      <rPr>
        <b/>
        <vertAlign val="superscript"/>
        <sz val="9"/>
        <color indexed="8"/>
        <rFont val="Times New Roman"/>
        <family val="1"/>
      </rPr>
      <t>T</t>
    </r>
    <r>
      <rPr>
        <b/>
        <sz val="9"/>
        <color indexed="8"/>
        <rFont val="Times New Roman"/>
        <family val="1"/>
      </rPr>
      <t>(I-A)</t>
    </r>
    <r>
      <rPr>
        <b/>
        <vertAlign val="superscript"/>
        <sz val="9"/>
        <color indexed="8"/>
        <rFont val="Times New Roman"/>
        <family val="1"/>
      </rPr>
      <t>-1</t>
    </r>
    <r>
      <rPr>
        <b/>
        <sz val="9"/>
        <color indexed="8"/>
        <rFont val="Times New Roman"/>
        <family val="1"/>
      </rPr>
      <t>D=</t>
    </r>
  </si>
  <si>
    <t>14.8</t>
  </si>
  <si>
    <t>Los contenidos importados pueden calcularse de igual forma como el componente salarios o ganancias en el valor agregado, pues en economía abierta</t>
  </si>
  <si>
    <t>En nuestro caso (en porcentaje):</t>
  </si>
  <si>
    <t>donde el último es el vector de requerimientos directos e indirectos de importaciones de insumos como porcentaje de la demanda final de cada sector.</t>
  </si>
  <si>
    <t xml:space="preserve">El sector terciario deja una mejoría neta de $77 en la balanza comercial por cada $100 de exportaciones, con ventaja sobre los otros sectores. </t>
  </si>
  <si>
    <r>
      <rPr>
        <b/>
        <sz val="9"/>
        <color indexed="8"/>
        <rFont val="Times New Roman"/>
        <family val="1"/>
      </rPr>
      <t>(I-A)</t>
    </r>
    <r>
      <rPr>
        <b/>
        <vertAlign val="superscript"/>
        <sz val="9"/>
        <color indexed="8"/>
        <rFont val="Times New Roman"/>
        <family val="1"/>
      </rPr>
      <t xml:space="preserve">-1 </t>
    </r>
    <r>
      <rPr>
        <b/>
        <sz val="9"/>
        <color indexed="8"/>
        <rFont val="Times New Roman"/>
        <family val="1"/>
      </rPr>
      <t>=</t>
    </r>
  </si>
  <si>
    <t>S =</t>
  </si>
  <si>
    <t>G =</t>
  </si>
  <si>
    <t>N =</t>
  </si>
  <si>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S =</t>
    </r>
  </si>
  <si>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G =</t>
    </r>
  </si>
  <si>
    <r>
      <rPr>
        <b/>
        <sz val="9"/>
        <color indexed="8"/>
        <rFont val="Times New Roman"/>
        <family val="1"/>
      </rPr>
      <t>(I-A</t>
    </r>
    <r>
      <rPr>
        <b/>
        <vertAlign val="superscript"/>
        <sz val="9"/>
        <color indexed="8"/>
        <rFont val="Times New Roman"/>
        <family val="1"/>
      </rPr>
      <t>T</t>
    </r>
    <r>
      <rPr>
        <b/>
        <sz val="9"/>
        <color indexed="8"/>
        <rFont val="Times New Roman"/>
        <family val="1"/>
      </rPr>
      <t>)</t>
    </r>
    <r>
      <rPr>
        <b/>
        <vertAlign val="superscript"/>
        <sz val="9"/>
        <color indexed="8"/>
        <rFont val="Times New Roman"/>
        <family val="1"/>
      </rPr>
      <t xml:space="preserve">-1 </t>
    </r>
    <r>
      <rPr>
        <b/>
        <sz val="9"/>
        <color indexed="8"/>
        <rFont val="Times New Roman"/>
        <family val="1"/>
      </rPr>
      <t>N =</t>
    </r>
  </si>
  <si>
    <t>En porcentajes</t>
  </si>
  <si>
    <t>N</t>
  </si>
  <si>
    <t>Mejoría neta (%)</t>
  </si>
  <si>
    <t>13.9</t>
  </si>
  <si>
    <t>Suponga que las importaciones de insumos para el sector primario son totalmente insustituibles, mientras que la mitad de los insumos importados por la industria son insustituibles y la otra mitad son sustitutivos de producción nacional.  A partir de la información del Ejercicio 14.5 calcule el efecto que se produciría sobre el PIB y sobre la balanza comercial si, permaneciendo inalterada la demanda final, se eliminaran las importaciones sustitutivas.</t>
  </si>
  <si>
    <t>Reclasificando $10 de importaciones sustitutivas de la industria como parte de las compras de insumos nacionales, los coeficientes técnicos serán ahora</t>
  </si>
  <si>
    <t>de donde</t>
  </si>
  <si>
    <t>= 21.8</t>
  </si>
  <si>
    <r>
      <rPr>
        <b/>
        <sz val="10"/>
        <color indexed="8"/>
        <rFont val="Times New Roman"/>
        <family val="1"/>
      </rPr>
      <t xml:space="preserve">El valor agregado difiere de la demanda final en el monto de las importaciones intermedias, así que la mejoría de 8.2 en </t>
    </r>
    <r>
      <rPr>
        <b/>
        <i/>
        <sz val="10"/>
        <color indexed="8"/>
        <rFont val="Times New Roman"/>
        <family val="1"/>
      </rPr>
      <t>MI</t>
    </r>
    <r>
      <rPr>
        <b/>
        <sz val="10"/>
        <color indexed="8"/>
        <rFont val="Times New Roman"/>
        <family val="1"/>
      </rPr>
      <t xml:space="preserve"> será un aumento idéntico en el </t>
    </r>
    <r>
      <rPr>
        <b/>
        <i/>
        <sz val="10"/>
        <color indexed="8"/>
        <rFont val="Times New Roman"/>
        <family val="1"/>
      </rPr>
      <t>PIB</t>
    </r>
    <r>
      <rPr>
        <b/>
        <sz val="10"/>
        <color indexed="8"/>
        <rFont val="Times New Roman"/>
        <family val="1"/>
      </rPr>
      <t xml:space="preserve">. Esto puede comprobarse también calculando los </t>
    </r>
    <r>
      <rPr>
        <b/>
        <i/>
        <sz val="10"/>
        <color indexed="8"/>
        <rFont val="Times New Roman"/>
        <family val="1"/>
      </rPr>
      <t>VBP</t>
    </r>
    <r>
      <rPr>
        <b/>
        <sz val="10"/>
        <color indexed="8"/>
        <rFont val="Times New Roman"/>
        <family val="1"/>
      </rPr>
      <t xml:space="preserve"> y aplicándoles sus respectivos coeficientes de valor agregado:</t>
    </r>
  </si>
  <si>
    <t xml:space="preserve">lo que muestra idéntico aumento de $8.2. </t>
  </si>
  <si>
    <t>Pasan de 20 a 25</t>
  </si>
  <si>
    <t>Pasa de 20 a 10</t>
  </si>
  <si>
    <t>Inicial</t>
  </si>
  <si>
    <t>Ahora</t>
  </si>
  <si>
    <t>Mejoría</t>
  </si>
  <si>
    <r>
      <rPr>
        <b/>
        <sz val="10"/>
        <color indexed="8"/>
        <rFont val="Times New Roman"/>
        <family val="1"/>
      </rPr>
      <t xml:space="preserve">Comprobando con </t>
    </r>
    <r>
      <rPr>
        <b/>
        <i/>
        <sz val="10"/>
        <color indexed="8"/>
        <rFont val="Times New Roman"/>
        <family val="1"/>
      </rPr>
      <t>VA</t>
    </r>
  </si>
  <si>
    <r>
      <rPr>
        <b/>
        <sz val="10"/>
        <color indexed="8"/>
        <rFont val="Times New Roman"/>
        <family val="1"/>
      </rPr>
      <t>F</t>
    </r>
    <r>
      <rPr>
        <b/>
        <vertAlign val="superscript"/>
        <sz val="10"/>
        <color indexed="8"/>
        <rFont val="Times New Roman"/>
        <family val="1"/>
      </rPr>
      <t>T</t>
    </r>
    <r>
      <rPr>
        <b/>
        <sz val="10"/>
        <color indexed="8"/>
        <rFont val="Times New Roman"/>
        <family val="1"/>
      </rPr>
      <t>=</t>
    </r>
  </si>
  <si>
    <r>
      <rPr>
        <b/>
        <sz val="9"/>
        <color indexed="8"/>
        <rFont val="Times New Roman"/>
        <family val="1"/>
      </rPr>
      <t>F</t>
    </r>
    <r>
      <rPr>
        <b/>
        <vertAlign val="superscript"/>
        <sz val="9"/>
        <color indexed="8"/>
        <rFont val="Times New Roman"/>
        <family val="1"/>
      </rPr>
      <t>T</t>
    </r>
    <r>
      <rPr>
        <b/>
        <sz val="9"/>
        <color indexed="8"/>
        <rFont val="Times New Roman"/>
        <family val="1"/>
      </rPr>
      <t>(I-A)</t>
    </r>
    <r>
      <rPr>
        <b/>
        <vertAlign val="superscript"/>
        <sz val="9"/>
        <color indexed="8"/>
        <rFont val="Times New Roman"/>
        <family val="1"/>
      </rPr>
      <t>-1</t>
    </r>
    <r>
      <rPr>
        <b/>
        <sz val="9"/>
        <color indexed="8"/>
        <rFont val="Times New Roman"/>
        <family val="1"/>
      </rPr>
      <t>D=</t>
    </r>
  </si>
  <si>
    <t>14.10</t>
  </si>
  <si>
    <t xml:space="preserve">En el Ejercicio 13.6 se encontró que </t>
  </si>
  <si>
    <t>Doblando este último vector y trasponiendo la matriz inversa se tiene que el nuevo vector de precios es:</t>
  </si>
  <si>
    <t>El total de demanda final a los nuevos precios es $140, que comparado con el valor original de $110 da un aumento de precios del 27.3%. Los $30 adicionales son el costo adicional de las importaciones de insumos, cuyo valor inicial era $30.</t>
  </si>
  <si>
    <t xml:space="preserve">Los nuevos valores brutos de producción pueden ser calculados ajustando los costos por sus respectivas alzas de precios. Originalmente, para cada rama de la producción, </t>
  </si>
  <si>
    <t>Después del cambio de precios se tendrá</t>
  </si>
  <si>
    <t xml:space="preserve">o, alternativamente para obtener los nuevos precios por unidad, </t>
  </si>
  <si>
    <r>
      <rPr>
        <b/>
        <sz val="10"/>
        <color indexed="8"/>
        <rFont val="Times New Roman"/>
        <family val="1"/>
      </rPr>
      <t xml:space="preserve">Efectuando los cálculos se comprueba que el vector de precios de producción es el mismo vector de precios del producto final calculado arriba. Sin embargo, el aumento de precios calculado con base en los valores brutos de producción es distinto (30.7%); la diferencia resulta del hecho de que los </t>
    </r>
    <r>
      <rPr>
        <b/>
        <i/>
        <sz val="10"/>
        <color indexed="8"/>
        <rFont val="Times New Roman"/>
        <family val="1"/>
      </rPr>
      <t xml:space="preserve">VBP </t>
    </r>
    <r>
      <rPr>
        <b/>
        <sz val="10"/>
        <color indexed="8"/>
        <rFont val="Times New Roman"/>
        <family val="1"/>
      </rPr>
      <t>implican dobles contabilizaciones de las compras intermedias.</t>
    </r>
  </si>
  <si>
    <t xml:space="preserve">En el corto plazo el supuesto de coeficientes fijos puede ser razonable, pero en el largo plazo no lo es. La devaluación ha implicado un incremento en precios, pero a la vez ha abaratado en términos relativos el bien terciario y el bien primario frente al bien secundario, por lo que es de esperarse que los productores comenzarán a adaptar su tecnología de producción para aprovechar mas los dos insumos más baratos.  </t>
  </si>
  <si>
    <t>F=</t>
  </si>
  <si>
    <t>M=</t>
  </si>
  <si>
    <t>D inicial</t>
  </si>
  <si>
    <t>D nuevos precios</t>
  </si>
  <si>
    <t>2M=</t>
  </si>
  <si>
    <t>F+2M=</t>
  </si>
  <si>
    <t>(I-AT)-1=</t>
  </si>
  <si>
    <t>(I-AT)-1 (F+2M)=</t>
  </si>
  <si>
    <t>Variación Precios</t>
  </si>
  <si>
    <t>Nuevos precios por unidad</t>
  </si>
  <si>
    <r>
      <rPr>
        <b/>
        <i/>
        <sz val="10"/>
        <color indexed="8"/>
        <rFont val="Times New Roman"/>
        <family val="1"/>
      </rPr>
      <t>VBP</t>
    </r>
    <r>
      <rPr>
        <b/>
        <sz val="10"/>
        <color indexed="8"/>
        <rFont val="Times New Roman"/>
        <family val="1"/>
      </rPr>
      <t xml:space="preserve"> nuevos precios</t>
    </r>
  </si>
  <si>
    <t>Var. Precios</t>
  </si>
  <si>
    <t>14.11</t>
  </si>
  <si>
    <t>El nuevo vector de precios estará dado por</t>
  </si>
  <si>
    <r>
      <rPr>
        <b/>
        <sz val="10"/>
        <color indexed="8"/>
        <rFont val="Times New Roman"/>
        <family val="1"/>
      </rPr>
      <t xml:space="preserve">donde </t>
    </r>
    <r>
      <rPr>
        <sz val="10"/>
        <color indexed="8"/>
        <rFont val="Symbol"/>
        <charset val="2"/>
      </rPr>
      <t>λ</t>
    </r>
    <r>
      <rPr>
        <b/>
        <sz val="10"/>
        <color indexed="8"/>
        <rFont val="Times New Roman"/>
        <family val="1"/>
      </rPr>
      <t xml:space="preserve"> es 1.273. Se obtiene como resultado</t>
    </r>
  </si>
  <si>
    <t>y el aumento general de precios, al ponderar los crecimientos por los valores de demanda final será 47.1%, o sea que el ajuste de salarios y ganancias ha producido un alza adicional de precios de 19.8% con respecto a los precios iniciales.</t>
  </si>
  <si>
    <r>
      <rPr>
        <b/>
        <sz val="10"/>
        <color indexed="8"/>
        <rFont val="Times New Roman"/>
        <family val="1"/>
      </rPr>
      <t>El alza final de todos los precios, de continuar este proceso, sería, necesariamente, del 100%, puesto que sólo entonces los salarios y las ganancias recuperarían la capacidad de compra perdida. (</t>
    </r>
    <r>
      <rPr>
        <b/>
        <i/>
        <sz val="10"/>
        <color indexed="8"/>
        <rFont val="Times New Roman"/>
        <family val="1"/>
      </rPr>
      <t>Véase</t>
    </r>
    <r>
      <rPr>
        <b/>
        <sz val="10"/>
        <color indexed="8"/>
        <rFont val="Times New Roman"/>
        <family val="1"/>
      </rPr>
      <t xml:space="preserve"> el ejercicio siguiente).</t>
    </r>
  </si>
  <si>
    <t xml:space="preserve">Recuerde que este ejercicio se construye sobre los resultados del ejercicio anterior, por lo tanto también aplican en este caso las razones por las cuales no es muy realista sostener el supuesto de coeficientes fijos. Sin embargo, en un ejercicio puro de incremento generalizado de los precios de salarios y ganancias en igual medida, sí es plausible mantener el supuesto pues los precios relativos de los componentes del valor agregado no cambiarían y por lo tanto no habría ajustes en los coeficientes técnicos o de valor agregado.  </t>
  </si>
  <si>
    <r>
      <rPr>
        <b/>
        <sz val="10"/>
        <color indexed="8"/>
        <rFont val="SymbolPS"/>
      </rPr>
      <t>l</t>
    </r>
    <r>
      <rPr>
        <b/>
        <sz val="10"/>
        <color indexed="8"/>
        <rFont val="Times New Roman"/>
        <family val="1"/>
      </rPr>
      <t>F</t>
    </r>
  </si>
  <si>
    <t>Respuesta</t>
  </si>
  <si>
    <t>Vector de precios</t>
  </si>
  <si>
    <t>2M =</t>
  </si>
  <si>
    <r>
      <rPr>
        <sz val="10"/>
        <color indexed="8"/>
        <rFont val="Symbol"/>
        <charset val="2"/>
      </rPr>
      <t>λ</t>
    </r>
    <r>
      <rPr>
        <b/>
        <sz val="10"/>
        <color indexed="8"/>
        <rFont val="Times New Roman"/>
        <family val="1"/>
      </rPr>
      <t>F+2M =</t>
    </r>
  </si>
  <si>
    <r>
      <rPr>
        <b/>
        <sz val="10"/>
        <color indexed="8"/>
        <rFont val="Times New Roman"/>
        <family val="1"/>
      </rPr>
      <t>(I-A</t>
    </r>
    <r>
      <rPr>
        <b/>
        <vertAlign val="superscript"/>
        <sz val="10"/>
        <color indexed="8"/>
        <rFont val="Times New Roman"/>
        <family val="1"/>
      </rPr>
      <t>T</t>
    </r>
    <r>
      <rPr>
        <b/>
        <sz val="10"/>
        <color indexed="8"/>
        <rFont val="Times New Roman"/>
        <family val="1"/>
      </rPr>
      <t>)</t>
    </r>
    <r>
      <rPr>
        <b/>
        <vertAlign val="superscript"/>
        <sz val="10"/>
        <color indexed="8"/>
        <rFont val="Times New Roman"/>
        <family val="1"/>
      </rPr>
      <t xml:space="preserve">-1 </t>
    </r>
    <r>
      <rPr>
        <b/>
        <sz val="10"/>
        <color indexed="8"/>
        <rFont val="Times New Roman"/>
        <family val="1"/>
      </rPr>
      <t>=</t>
    </r>
  </si>
  <si>
    <r>
      <rPr>
        <b/>
        <sz val="10"/>
        <color indexed="8"/>
        <rFont val="Times New Roman"/>
        <family val="1"/>
      </rPr>
      <t>(I-A</t>
    </r>
    <r>
      <rPr>
        <b/>
        <vertAlign val="superscript"/>
        <sz val="10"/>
        <color indexed="8"/>
        <rFont val="Times New Roman"/>
        <family val="1"/>
      </rPr>
      <t>T</t>
    </r>
    <r>
      <rPr>
        <b/>
        <sz val="10"/>
        <color indexed="8"/>
        <rFont val="Times New Roman"/>
        <family val="1"/>
      </rPr>
      <t>)</t>
    </r>
    <r>
      <rPr>
        <b/>
        <vertAlign val="superscript"/>
        <sz val="10"/>
        <color indexed="8"/>
        <rFont val="Times New Roman"/>
        <family val="1"/>
      </rPr>
      <t xml:space="preserve">-1 </t>
    </r>
    <r>
      <rPr>
        <b/>
        <sz val="10"/>
        <color indexed="8"/>
        <rFont val="Times New Roman"/>
        <family val="1"/>
      </rPr>
      <t>(</t>
    </r>
    <r>
      <rPr>
        <sz val="10"/>
        <color indexed="8"/>
        <rFont val="Symbol"/>
        <charset val="2"/>
      </rPr>
      <t>λ</t>
    </r>
    <r>
      <rPr>
        <b/>
        <sz val="10"/>
        <color indexed="8"/>
        <rFont val="Times New Roman"/>
        <family val="1"/>
      </rPr>
      <t>F+2M) =</t>
    </r>
  </si>
  <si>
    <t>Variación precios actual</t>
  </si>
  <si>
    <t>Variación precios anterior</t>
  </si>
  <si>
    <t>Alza adicional</t>
  </si>
  <si>
    <t>14.12</t>
  </si>
  <si>
    <t>El vector de valores agregados se calcula como</t>
  </si>
  <si>
    <t xml:space="preserve">comparado con el vector original, </t>
  </si>
  <si>
    <t xml:space="preserve">se encuentran alzas nominales de 37.5% para el sector primario y 50% para el terciario. Sin embargo, si se descuenta la inflación se tienen los siguientes cambios: -12.5% para el primario y -50% para el secundario. Es sólo cuando se permite que los precios se doblen, como lo hicieron los precios de los insumos importados, que nadie sale beneficiado ni perjudicado. </t>
  </si>
  <si>
    <t xml:space="preserve">El supuesto de coeficientes técnicos fijos para los insumos es razonable en este caso, pues el limite de crecimiento de precios aplica para todos los sectores por igual y por ende no implica cambios en los precios relativos. Sin embargo, como la participación de los valores agregados sí ha cambiado, no es razonable suponer que los coeficientes de uso de los factores productivos primarios se mantenga sin cambio. </t>
  </si>
  <si>
    <r>
      <rPr>
        <b/>
        <sz val="10"/>
        <color indexed="8"/>
        <rFont val="Times New Roman"/>
        <family val="1"/>
      </rPr>
      <t>(I-A</t>
    </r>
    <r>
      <rPr>
        <b/>
        <vertAlign val="superscript"/>
        <sz val="10"/>
        <color indexed="8"/>
        <rFont val="Times New Roman"/>
        <family val="1"/>
      </rPr>
      <t>T</t>
    </r>
    <r>
      <rPr>
        <b/>
        <sz val="10"/>
        <color indexed="8"/>
        <rFont val="Times New Roman"/>
        <family val="1"/>
      </rPr>
      <t>)=</t>
    </r>
  </si>
  <si>
    <t>P=</t>
  </si>
  <si>
    <t>Nuevos coeficientes de valor agregado</t>
  </si>
  <si>
    <r>
      <rPr>
        <b/>
        <sz val="10"/>
        <color indexed="8"/>
        <rFont val="Times New Roman"/>
        <family val="1"/>
      </rPr>
      <t>(I-A</t>
    </r>
    <r>
      <rPr>
        <b/>
        <vertAlign val="superscript"/>
        <sz val="10"/>
        <color indexed="8"/>
        <rFont val="Times New Roman"/>
        <family val="1"/>
      </rPr>
      <t>T</t>
    </r>
    <r>
      <rPr>
        <b/>
        <sz val="10"/>
        <color indexed="8"/>
        <rFont val="Times New Roman"/>
        <family val="1"/>
      </rPr>
      <t>)P=</t>
    </r>
  </si>
  <si>
    <r>
      <rPr>
        <b/>
        <sz val="10"/>
        <color indexed="8"/>
        <rFont val="Times New Roman"/>
        <family val="1"/>
      </rPr>
      <t>(I-A</t>
    </r>
    <r>
      <rPr>
        <b/>
        <vertAlign val="superscript"/>
        <sz val="10"/>
        <color indexed="8"/>
        <rFont val="Times New Roman"/>
        <family val="1"/>
      </rPr>
      <t>T</t>
    </r>
    <r>
      <rPr>
        <b/>
        <sz val="10"/>
        <color indexed="8"/>
        <rFont val="Times New Roman"/>
        <family val="1"/>
      </rPr>
      <t>)P-2M=</t>
    </r>
  </si>
  <si>
    <t>Comparando con el vector original</t>
  </si>
  <si>
    <t>Alzas</t>
  </si>
  <si>
    <t>Inflación</t>
  </si>
  <si>
    <r>
      <rPr>
        <b/>
        <sz val="10"/>
        <color indexed="8"/>
        <rFont val="Times New Roman"/>
        <family val="1"/>
      </rPr>
      <t>F</t>
    </r>
    <r>
      <rPr>
        <b/>
        <vertAlign val="subscript"/>
        <sz val="10"/>
        <color indexed="8"/>
        <rFont val="Times New Roman"/>
        <family val="1"/>
      </rPr>
      <t>0</t>
    </r>
    <r>
      <rPr>
        <b/>
        <sz val="10"/>
        <color indexed="8"/>
        <rFont val="Times New Roman"/>
        <family val="1"/>
      </rPr>
      <t>=</t>
    </r>
  </si>
  <si>
    <r>
      <rPr>
        <b/>
        <sz val="10"/>
        <color indexed="8"/>
        <rFont val="Times New Roman"/>
        <family val="1"/>
      </rPr>
      <t>F</t>
    </r>
    <r>
      <rPr>
        <b/>
        <vertAlign val="subscript"/>
        <sz val="10"/>
        <color indexed="8"/>
        <rFont val="Times New Roman"/>
        <family val="1"/>
      </rPr>
      <t>1</t>
    </r>
    <r>
      <rPr>
        <b/>
        <sz val="10"/>
        <color indexed="8"/>
        <rFont val="Times New Roman"/>
        <family val="1"/>
      </rPr>
      <t>=</t>
    </r>
  </si>
  <si>
    <t>14.13</t>
  </si>
  <si>
    <t xml:space="preserve">Aplíquese la expresión deducida en el texto, </t>
  </si>
  <si>
    <t xml:space="preserve">donde </t>
  </si>
  <si>
    <t>son los valores buscados</t>
  </si>
  <si>
    <t>Esta es la nueva matriz de coeficientes técnicos aplicables a la nueva situación de precios, de donde</t>
  </si>
  <si>
    <r>
      <rPr>
        <b/>
        <sz val="10"/>
        <color indexed="8"/>
        <rFont val="Times New Roman"/>
        <family val="1"/>
      </rPr>
      <t xml:space="preserve">Un método alternativo consiste en calcular primero el vector de </t>
    </r>
    <r>
      <rPr>
        <b/>
        <i/>
        <sz val="10"/>
        <color indexed="8"/>
        <rFont val="Times New Roman"/>
        <family val="1"/>
      </rPr>
      <t>VBP</t>
    </r>
    <r>
      <rPr>
        <b/>
        <sz val="10"/>
        <color indexed="8"/>
        <rFont val="Times New Roman"/>
        <family val="1"/>
      </rPr>
      <t xml:space="preserve"> a los precios iniciales (con la matriz inversa de Leontief inicial) y luego pasarlo a valores corrientes con el nuevo vector de precios.</t>
    </r>
  </si>
  <si>
    <t>=</t>
  </si>
  <si>
    <t>A=</t>
  </si>
  <si>
    <t>De donde</t>
  </si>
  <si>
    <t>I =</t>
  </si>
  <si>
    <t>X=</t>
  </si>
  <si>
    <t>13.14</t>
  </si>
  <si>
    <t xml:space="preserve">Calcule a partir de la siguiente Matriz de Contabilidad Social </t>
  </si>
  <si>
    <t>Matriz de contabilidad social</t>
  </si>
  <si>
    <t>Trabajo</t>
  </si>
  <si>
    <t>Capital</t>
  </si>
  <si>
    <t>Hogares</t>
  </si>
  <si>
    <t>Gobierno</t>
  </si>
  <si>
    <t>Cta capital</t>
  </si>
  <si>
    <t>ResMundo</t>
  </si>
  <si>
    <t>Cta de capital</t>
  </si>
  <si>
    <t>a)</t>
  </si>
  <si>
    <t>Tasas implícitas de IIN</t>
  </si>
  <si>
    <t>Tasa implícita de impuestos directos</t>
  </si>
  <si>
    <t>Ahorro externo</t>
  </si>
  <si>
    <t>M</t>
  </si>
  <si>
    <t>Balanza comercial por productos</t>
  </si>
  <si>
    <t>PIB</t>
  </si>
  <si>
    <t>b)</t>
  </si>
  <si>
    <t xml:space="preserve">Matriz de coeficientes </t>
  </si>
  <si>
    <t>Acumulación</t>
  </si>
  <si>
    <t>Matriz de coeficientes (I-A)</t>
  </si>
  <si>
    <t>Multiplicadores de la SAM M</t>
  </si>
  <si>
    <t>14.15</t>
  </si>
  <si>
    <t>Matriz de coeficientes</t>
  </si>
  <si>
    <t xml:space="preserve">Multiplicadores de la SAM </t>
  </si>
  <si>
    <t>Resultado simulaciones</t>
  </si>
  <si>
    <t>SIMULACIÓN 1</t>
  </si>
  <si>
    <t>SIMULACIÓN 2</t>
  </si>
  <si>
    <t>BASE (millones de pesos corrientes)</t>
  </si>
  <si>
    <t>Shock</t>
  </si>
  <si>
    <t>Impacto sobre la economía</t>
  </si>
  <si>
    <t>Variación</t>
  </si>
  <si>
    <t>F</t>
  </si>
  <si>
    <t>M*F</t>
  </si>
  <si>
    <t>Prod. total</t>
  </si>
  <si>
    <t>Ing. hogares</t>
  </si>
  <si>
    <t>ING Gobierno</t>
  </si>
  <si>
    <t>Ahorro</t>
  </si>
  <si>
    <t>ING ResMundo</t>
  </si>
  <si>
    <t>Anexo - 13.A.1</t>
  </si>
  <si>
    <t>La utilidad de la MCS no se reduce a integrar de manera completa todas las cuentas del SCN o a servir de insumo para modelos de simulación mas complejos. La MCS es en sí un instrumento que sirve para hacer análisis similares a los desarrollados a lo largo de este capítulo. Con base en la MCS se puede desarrollar una extensión del modelo insumo-producto separando las cuentas de la matriz entre endógenas y exógenas, y suponiendo que los coeficientes de las cuentas endógenas son constantes. El criterio para la separación de las cuentas radica en el carácter endógeno de los niveles de gasto (reaccionan automáticamente ante cambios en el ingreso), o exógeno (los niveles de gasto son decididos de manera independiente de los cambios en el ingreso).</t>
  </si>
  <si>
    <r>
      <rPr>
        <b/>
        <sz val="10"/>
        <color indexed="8"/>
        <rFont val="Times New Roman"/>
        <family val="1"/>
      </rPr>
      <t>La MCS puede dividirse en cuentas endógenas y cuentas exógenas de la siguiente manera</t>
    </r>
    <r>
      <rPr>
        <b/>
        <vertAlign val="superscript"/>
        <sz val="10"/>
        <color indexed="8"/>
        <rFont val="Times New Roman"/>
        <family val="1"/>
      </rPr>
      <t>1</t>
    </r>
  </si>
  <si>
    <r>
      <rPr>
        <b/>
        <sz val="10"/>
        <color indexed="8"/>
        <rFont val="Times New Roman"/>
        <family val="1"/>
      </rPr>
      <t>Donde X es el vector de ingresos o egresos totales de las cuentas endógenas, F el vector suma de los gastos de las cuentas exógenas, L el vector columna del ingreso de las cuentas exógenas, A la matriz cuadrada (n´n) de coeficientes de las cuentas endógenas (donde el denominador no es el valor del VBP sino el valor total de la oferta) y B la matriz rectangular (m´n) de los coeficientes con cuentas exógenas como filas y cuentas endógenas como columnas. Si D representa el operador de choques</t>
    </r>
    <r>
      <rPr>
        <b/>
        <vertAlign val="superscript"/>
        <sz val="10"/>
        <color indexed="8"/>
        <rFont val="Times New Roman"/>
        <family val="1"/>
      </rPr>
      <t>2</t>
    </r>
    <r>
      <rPr>
        <b/>
        <sz val="10"/>
        <color indexed="8"/>
        <rFont val="Times New Roman"/>
        <family val="1"/>
      </rPr>
      <t xml:space="preserve"> , el modelo insumo-producto basado en una MCS puede representarse como:</t>
    </r>
  </si>
  <si>
    <t xml:space="preserve">La matriz de multiplicadores </t>
  </si>
  <si>
    <r>
      <rPr>
        <b/>
        <sz val="10"/>
        <color indexed="8"/>
        <rFont val="Times New Roman"/>
        <family val="1"/>
      </rPr>
      <t>M = (I-A)</t>
    </r>
    <r>
      <rPr>
        <b/>
        <vertAlign val="superscript"/>
        <sz val="10"/>
        <color indexed="8"/>
        <rFont val="Times New Roman"/>
        <family val="1"/>
      </rPr>
      <t>-1</t>
    </r>
  </si>
  <si>
    <t>El vector de choques</t>
  </si>
  <si>
    <t>DF</t>
  </si>
  <si>
    <t>El vector de impactos</t>
  </si>
  <si>
    <t>DX = M DF</t>
  </si>
  <si>
    <t>Efecto sobre ingreso de cuentas exógenas</t>
  </si>
  <si>
    <t>DL = B DX</t>
  </si>
  <si>
    <r>
      <rPr>
        <b/>
        <sz val="10"/>
        <color indexed="8"/>
        <rFont val="Times New Roman"/>
        <family val="1"/>
      </rPr>
      <t xml:space="preserve">Los multiplicadores de la matriz de contabilidad social, al igual que los de Leontief, corresponden a respuestas de oferta ante cambios en la demanda. Los coeficientes en las filas de las cuentas exógenas proveen los cambios en el ingreso de las cuentas exógenas, de manera que si, por ejemplo, se ha elegido a la cuenta del resto del mundo como exógena, los cambios en el ingreso deben ser interpretados como la demanda inducida por importaciones, o en el caso del gobierno, como los recaudos inducidos. </t>
    </r>
    <r>
      <rPr>
        <b/>
        <vertAlign val="superscript"/>
        <sz val="10"/>
        <color indexed="8"/>
        <rFont val="Times New Roman"/>
        <family val="1"/>
      </rPr>
      <t>3 4</t>
    </r>
  </si>
  <si>
    <r>
      <rPr>
        <b/>
        <vertAlign val="superscript"/>
        <sz val="8"/>
        <color indexed="8"/>
        <rFont val="Times New Roman"/>
        <family val="1"/>
      </rPr>
      <t>1</t>
    </r>
    <r>
      <rPr>
        <b/>
        <sz val="8"/>
        <color indexed="8"/>
        <rFont val="Times New Roman"/>
        <family val="1"/>
      </rPr>
      <t xml:space="preserve"> Sadoulet y de Janvry, 1995</t>
    </r>
  </si>
  <si>
    <r>
      <rPr>
        <b/>
        <vertAlign val="superscript"/>
        <sz val="8"/>
        <color indexed="8"/>
        <rFont val="Times New Roman"/>
        <family val="1"/>
      </rPr>
      <t xml:space="preserve">2 </t>
    </r>
    <r>
      <rPr>
        <b/>
        <sz val="8"/>
        <color indexed="8"/>
        <rFont val="Times New Roman"/>
        <family val="1"/>
      </rPr>
      <t>El operador de choques del modelo de multiplicadores cumple el mismo papel que tiene el vector D (o de demanda final) en el modelo tradicional de insumo-producto, es decir, sirve para imputar el cambio en variables de manera exógena sobre la economía. Se denomina de manera genérica operador de choques porque en una MCS se pueden hacer simulaciones sobre cualquiera de las variables endógenas y no solo sobre la demanda final de productos como en los modelos insumo-producto</t>
    </r>
  </si>
  <si>
    <r>
      <rPr>
        <b/>
        <vertAlign val="superscript"/>
        <sz val="8"/>
        <color indexed="8"/>
        <rFont val="Times New Roman"/>
        <family val="1"/>
      </rPr>
      <t xml:space="preserve">3 </t>
    </r>
    <r>
      <rPr>
        <b/>
        <sz val="8"/>
        <color indexed="8"/>
        <rFont val="Times New Roman"/>
        <family val="1"/>
      </rPr>
      <t xml:space="preserve">Véanse los ejercicios 14.14 y 14.15. </t>
    </r>
  </si>
  <si>
    <r>
      <rPr>
        <b/>
        <vertAlign val="superscript"/>
        <sz val="8"/>
        <color indexed="8"/>
        <rFont val="Times New Roman"/>
        <family val="1"/>
      </rPr>
      <t xml:space="preserve">4 </t>
    </r>
    <r>
      <rPr>
        <b/>
        <sz val="8"/>
        <color indexed="8"/>
        <rFont val="Times New Roman"/>
        <family val="1"/>
      </rPr>
      <t>Para un ejemplo concreto de la aplicación de los multiplicadores de contabilidad social refiérase a los ejercicios 14.14 y 14.15. De igual forma para ampliar el estudio de las extensiones de este modelo refiérase a Pyatt y Round (1985).</t>
    </r>
  </si>
  <si>
    <t>Bibliografía y fuentes estadísticas</t>
  </si>
  <si>
    <t>Libros de texto y documentos metodológicos</t>
  </si>
  <si>
    <r>
      <rPr>
        <sz val="10"/>
        <color indexed="8"/>
        <rFont val="Times New Roman"/>
        <family val="1"/>
      </rPr>
      <t xml:space="preserve">Cortes de Pinzón, Magdalena y Pinzón, Rómulo, </t>
    </r>
    <r>
      <rPr>
        <i/>
        <sz val="10"/>
        <color indexed="8"/>
        <rFont val="Times New Roman"/>
        <family val="1"/>
      </rPr>
      <t xml:space="preserve">Bases de contabilidad nacional: según el SCN 1993, </t>
    </r>
    <r>
      <rPr>
        <sz val="10"/>
        <color indexed="8"/>
        <rFont val="Times New Roman"/>
        <family val="1"/>
      </rPr>
      <t xml:space="preserve">DANE, 2003. </t>
    </r>
  </si>
  <si>
    <t>DANE (Departamento Administrativo Nacional de Estadística). “Metodología de la Matriz Insumo-Producto (MIP)”. Julio de 2013. http://www.dane.gov.co/les/investigaciones/pib/especiales/metodologia_matriz_insumo_producto_07_13.pdf</t>
  </si>
  <si>
    <t>_______, Documentos Metodológico de la Matriz de Contabilidad Social (MSC)”. 2005.
http://www.dane.gov.co/les/investigaciones/pib/especiales/metodologia_matriz_contabilidad_social.pdf</t>
  </si>
  <si>
    <r>
      <rPr>
        <sz val="10"/>
        <color indexed="8"/>
        <rFont val="Times New Roman"/>
        <family val="1"/>
      </rPr>
      <t>Naciones Unidas, FMI, EUROSTAT, OCDE y Banco Mundial, Sistema de Cuentas Nacionales 1993. ST/ESA/STAT/SER.F/2/REV.4 (</t>
    </r>
    <r>
      <rPr>
        <b/>
        <u/>
        <sz val="10"/>
        <color indexed="8"/>
        <rFont val="Times New Roman"/>
        <family val="1"/>
      </rPr>
      <t>http://unstats.un.org/unsd/sna1993/introduction.asp</t>
    </r>
    <r>
      <rPr>
        <sz val="10"/>
        <color indexed="8"/>
        <rFont val="Times New Roman"/>
        <family val="1"/>
      </rPr>
      <t>).</t>
    </r>
  </si>
  <si>
    <t>_______, Handbook of Input-Output Table Compilation and Analysis, ST/ESA/STAT/SER.F/74, New York, 1999.</t>
  </si>
  <si>
    <t>Pyatt, G. y Jeffery Round (eds.), Social Accounting Matrices, A Basis for Plannig, The World Bank, Washington, DC. 1985</t>
  </si>
  <si>
    <t>Sadoulet, Elizabeth y Alain de Janvry, Quantitative Development Policy Analysis, The Johns Hopkins University Press, Baltimore, 1995.</t>
  </si>
  <si>
    <t>Schuschny, Andrés. Tópicos sobre el Modelo de Insumo-Producto: teoría y aplicaciones. Serie 37 Estudios estadísticos y prospectivos, Comisión Económica para América Latina y el Caribe CEPAL. Santiago de Chile, 2005.</t>
  </si>
  <si>
    <t>Thorbecke, Erik. “The Use of Social Accounting Matrices in Modeling”. Paper prepared for the 26th General Conference of The International Association for Research in Income and Wealth. Cracow, Poland, 27 August to 2 september 2000. Revised version.</t>
  </si>
  <si>
    <t>Matrices insumo-producto y matrices de contabilidad social de Colombia</t>
  </si>
  <si>
    <t>DANE (Departamento Administrativo Nacional de Estadística): 
http://www.dane.gov.co/index.php/cuentas-economicas/investigaciones-especiales.</t>
  </si>
  <si>
    <t>Matrices insumo-producto regionales</t>
  </si>
  <si>
    <t>Banguero, Harold; Duque, Henry; Garizado, Paula; Parra, Diego. “Estimación de la matriz insumo producto simétrica para el Valle del Cauca - año 1994”. Universidad Autónoma de Occidente, Grupo de Investigación Economía &amp; Desarrollo GIED. Diciembre de 2006.</t>
  </si>
  <si>
    <t>Bonet, Jaime. “La Matriz Insumo Producto del Caribe Colombiano”. Banco de la Republica, Centro de Estudios Económicos Regionales. Documentos de trabajo sobre economía regional No 15. Cartagena de Indias, 2000</t>
  </si>
  <si>
    <t>Departamento Administrativo de Planeación de Cundinamarca. “Cuentas económicas de Cundinamarca 1990-2002, Matriz insumo producto 2000, 2001, 2002”. Secretaría de Planeación, Departamento de Cundinamarca</t>
  </si>
  <si>
    <t>Ejercicio 14.1</t>
  </si>
  <si>
    <t>Ejercicio 14.2</t>
  </si>
  <si>
    <t>Ejercicio 14.3</t>
  </si>
  <si>
    <t>Ejercicio 14.4</t>
  </si>
  <si>
    <t>Ejercicio 14.5</t>
  </si>
  <si>
    <t>Ejercicio 14.6</t>
  </si>
  <si>
    <t>Ejercicio 14.7</t>
  </si>
  <si>
    <t>Ejercicio 14.8</t>
  </si>
  <si>
    <t>Ejercicio 14.9</t>
  </si>
  <si>
    <t>Ejercicio 14.10</t>
  </si>
  <si>
    <t>Ejercicio 14.11</t>
  </si>
  <si>
    <t>Ejercicio 14.12</t>
  </si>
  <si>
    <t>Ejercicio 14.13</t>
  </si>
  <si>
    <t>Ejercicio 14.14</t>
  </si>
  <si>
    <t>Ejercicio 14.15</t>
  </si>
  <si>
    <t>Respuesta 14.1</t>
  </si>
  <si>
    <t>Respuesta 14.2</t>
  </si>
  <si>
    <t>Respuesta 14.3</t>
  </si>
  <si>
    <t>Respuesta 14.4</t>
  </si>
  <si>
    <t>Respuesta 14.5</t>
  </si>
  <si>
    <t>Respuesta 14.6</t>
  </si>
  <si>
    <t>Respuesta 14.7</t>
  </si>
  <si>
    <t>Respuesta 14.8</t>
  </si>
  <si>
    <t>Respuesta 14.9</t>
  </si>
  <si>
    <t>Respuesta 14.10</t>
  </si>
  <si>
    <t>Respuesta 14.11</t>
  </si>
  <si>
    <t>Respuesta 14.12</t>
  </si>
  <si>
    <t>Respuesta 14.13</t>
  </si>
  <si>
    <t>Respuesta 14.14</t>
  </si>
  <si>
    <t>Respuesta 14.15</t>
  </si>
  <si>
    <t>Anexo 14.A.1:</t>
  </si>
  <si>
    <t>Volver al índice</t>
  </si>
  <si>
    <t>Ir a respuesta 14.1</t>
  </si>
  <si>
    <t>Ir a respuesta 14.2</t>
  </si>
  <si>
    <t>Ir a respuesta 14.3</t>
  </si>
  <si>
    <t>Ir a respuesta 14.4</t>
  </si>
  <si>
    <t>Ir a respuesta 14.5</t>
  </si>
  <si>
    <t>Ir a respuesta 14.6</t>
  </si>
  <si>
    <t>Ir a respuesta 14.7</t>
  </si>
  <si>
    <t>Ir a respuesta 14.8</t>
  </si>
  <si>
    <t>Ir a respuesta 14.9</t>
  </si>
  <si>
    <t>Ir a respuesta 14.10</t>
  </si>
  <si>
    <t>Ir a respuesta 14.11</t>
  </si>
  <si>
    <t>Ir a respuesta 14.12</t>
  </si>
  <si>
    <t>Ir a respuesta 14.13</t>
  </si>
  <si>
    <t>Ir a respuesta 14.14</t>
  </si>
  <si>
    <t>Ir a respuesta 14.15</t>
  </si>
  <si>
    <t>Volver a ejercicios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</si>
</sst>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
    <numFmt numFmtId="166" formatCode="&quot; &quot;* #,##0&quot; &quot;;&quot; &quot;* &quot;-&quot;#,##0&quot; &quot;;&quot; &quot;* &quot;-&quot;?&quot; &quot;"/>
    <numFmt numFmtId="167" formatCode="&quot; &quot;* #,##0.0&quot; &quot;;&quot; &quot;* \(#,##0.0\);&quot; &quot;* &quot;-&quot;?&quot; &quot;"/>
    <numFmt numFmtId="168" formatCode="#,##0.0"/>
    <numFmt numFmtId="169" formatCode="&quot; &quot;* #,##0&quot; &quot;;&quot; &quot;* \(#,##0\);&quot; &quot;* &quot;-&quot;?&quot; &quot;"/>
    <numFmt numFmtId="170" formatCode="&quot; &quot;* #,##0&quot; &quot;;&quot; &quot;* \(#,##0\);&quot; &quot;* &quot;- &quot;"/>
    <numFmt numFmtId="171" formatCode="&quot; &quot;* #,##0.0&quot; &quot;;&quot; &quot;* \(#,##0.0\);&quot; &quot;* &quot;- &quot;"/>
    <numFmt numFmtId="172" formatCode="&quot; &quot;* #,##0&quot; &quot;;&quot; &quot;* \(#,##0\);&quot; &quot;* &quot;-&quot;??&quot; &quot;"/>
    <numFmt numFmtId="173" formatCode="0.0%"/>
  </numFmts>
  <fonts count="54">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i/>
      <sz val="10"/>
      <color indexed="8"/>
      <name val="Times New Roman"/>
      <family val="1"/>
    </font>
    <font>
      <b/>
      <i/>
      <sz val="14"/>
      <color indexed="8"/>
      <name val="Times New Roman"/>
      <family val="1"/>
    </font>
    <font>
      <b/>
      <i/>
      <u/>
      <sz val="10"/>
      <color indexed="8"/>
      <name val="Times New Roman"/>
      <family val="1"/>
    </font>
    <font>
      <b/>
      <sz val="14"/>
      <color indexed="15"/>
      <name val="Times New Roman"/>
      <family val="1"/>
    </font>
    <font>
      <b/>
      <sz val="10"/>
      <color indexed="8"/>
      <name val="Times New Roman"/>
      <family val="1"/>
    </font>
    <font>
      <b/>
      <sz val="10"/>
      <color indexed="18"/>
      <name val="Times New Roman"/>
      <family val="1"/>
    </font>
    <font>
      <b/>
      <sz val="12"/>
      <color indexed="12"/>
      <name val="Times New Roman"/>
      <family val="1"/>
    </font>
    <font>
      <b/>
      <sz val="12"/>
      <color indexed="14"/>
      <name val="Times New Roman"/>
      <family val="1"/>
    </font>
    <font>
      <b/>
      <u/>
      <sz val="10"/>
      <color indexed="14"/>
      <name val="Times New Roman"/>
      <family val="1"/>
    </font>
    <font>
      <b/>
      <u/>
      <sz val="10"/>
      <color indexed="15"/>
      <name val="Times New Roman"/>
      <family val="1"/>
    </font>
    <font>
      <b/>
      <sz val="10"/>
      <color indexed="15"/>
      <name val="Times New Roman"/>
      <family val="1"/>
    </font>
    <font>
      <sz val="12"/>
      <color indexed="8"/>
      <name val="Times New Roman"/>
      <family val="1"/>
    </font>
    <font>
      <b/>
      <vertAlign val="superscript"/>
      <sz val="10"/>
      <color indexed="8"/>
      <name val="Times New Roman"/>
      <family val="1"/>
    </font>
    <font>
      <u/>
      <sz val="10"/>
      <color indexed="18"/>
      <name val="Arial"/>
      <family val="2"/>
    </font>
    <font>
      <b/>
      <sz val="8"/>
      <color indexed="8"/>
      <name val="Times New Roman"/>
      <family val="1"/>
    </font>
    <font>
      <sz val="10"/>
      <color indexed="8"/>
      <name val="Times New Roman"/>
      <family val="1"/>
    </font>
    <font>
      <b/>
      <sz val="10"/>
      <color indexed="8"/>
      <name val="Arial"/>
      <family val="2"/>
    </font>
    <font>
      <b/>
      <sz val="10"/>
      <color indexed="14"/>
      <name val="Times New Roman"/>
      <family val="1"/>
    </font>
    <font>
      <sz val="10"/>
      <color indexed="14"/>
      <name val="Arial"/>
      <family val="2"/>
    </font>
    <font>
      <b/>
      <sz val="14"/>
      <color indexed="14"/>
      <name val="Times New Roman"/>
      <family val="1"/>
    </font>
    <font>
      <b/>
      <u/>
      <sz val="10"/>
      <color indexed="8"/>
      <name val="Times New Roman"/>
      <family val="1"/>
    </font>
    <font>
      <sz val="9"/>
      <color indexed="8"/>
      <name val="Times New Roman"/>
      <family val="1"/>
    </font>
    <font>
      <b/>
      <sz val="9"/>
      <color indexed="8"/>
      <name val="Times New Roman"/>
      <family val="1"/>
    </font>
    <font>
      <b/>
      <vertAlign val="superscript"/>
      <sz val="9"/>
      <color indexed="8"/>
      <name val="Times New Roman"/>
      <family val="1"/>
    </font>
    <font>
      <sz val="7"/>
      <color indexed="8"/>
      <name val="Times New Roman"/>
      <family val="1"/>
    </font>
    <font>
      <b/>
      <sz val="12"/>
      <color indexed="15"/>
      <name val="Times New Roman"/>
      <family val="1"/>
    </font>
    <font>
      <b/>
      <sz val="10"/>
      <color indexed="8"/>
      <name val="Times New Roman Baltic"/>
    </font>
    <font>
      <b/>
      <vertAlign val="superscript"/>
      <sz val="10"/>
      <color indexed="8"/>
      <name val="Times New Roman Baltic"/>
    </font>
    <font>
      <sz val="11"/>
      <color indexed="8"/>
      <name val="Times New Roman"/>
      <family val="1"/>
    </font>
    <font>
      <b/>
      <sz val="11"/>
      <color indexed="8"/>
      <name val="Times New Roman"/>
      <family val="1"/>
    </font>
    <font>
      <b/>
      <i/>
      <sz val="12"/>
      <color indexed="8"/>
      <name val="Times New Roman"/>
      <family val="1"/>
    </font>
    <font>
      <b/>
      <sz val="12"/>
      <color indexed="8"/>
      <name val="Times New Roman"/>
      <family val="1"/>
    </font>
    <font>
      <sz val="9"/>
      <color indexed="8"/>
      <name val="Arial"/>
      <family val="2"/>
    </font>
    <font>
      <sz val="10"/>
      <color indexed="14"/>
      <name val="Times New Roman"/>
      <family val="1"/>
    </font>
    <font>
      <sz val="10"/>
      <color indexed="8"/>
      <name val="Symbol"/>
      <charset val="2"/>
    </font>
    <font>
      <b/>
      <sz val="10"/>
      <color indexed="8"/>
      <name val="SymbolPS"/>
    </font>
    <font>
      <b/>
      <vertAlign val="subscript"/>
      <sz val="10"/>
      <color indexed="8"/>
      <name val="Times New Roman"/>
      <family val="1"/>
    </font>
    <font>
      <b/>
      <i/>
      <sz val="10"/>
      <color indexed="8"/>
      <name val="Arial"/>
      <family val="2"/>
    </font>
    <font>
      <u/>
      <sz val="10"/>
      <color indexed="8"/>
      <name val="Arial"/>
      <family val="2"/>
    </font>
    <font>
      <b/>
      <sz val="10"/>
      <color indexed="22"/>
      <name val="Times New Roman"/>
      <family val="1"/>
    </font>
    <font>
      <b/>
      <sz val="14"/>
      <color indexed="22"/>
      <name val="Times New Roman"/>
      <family val="1"/>
    </font>
    <font>
      <b/>
      <sz val="14"/>
      <color indexed="8"/>
      <name val="Times New Roman"/>
      <family val="1"/>
    </font>
    <font>
      <b/>
      <vertAlign val="superscript"/>
      <sz val="8"/>
      <color indexed="8"/>
      <name val="Times New Roman"/>
      <family val="1"/>
    </font>
    <font>
      <i/>
      <sz val="10"/>
      <color indexed="8"/>
      <name val="Times New Roman"/>
      <family val="1"/>
    </font>
    <font>
      <u/>
      <sz val="10"/>
      <color indexed="8"/>
      <name val="Times New Roman"/>
      <family val="1"/>
    </font>
    <font>
      <u/>
      <sz val="10"/>
      <color theme="10"/>
      <name val="Arial"/>
    </font>
    <font>
      <b/>
      <sz val="12"/>
      <color theme="0"/>
      <name val="Times New Roman"/>
      <family val="1"/>
    </font>
  </fonts>
  <fills count="8">
    <fill>
      <patternFill patternType="none"/>
    </fill>
    <fill>
      <patternFill patternType="gray125"/>
    </fill>
    <fill>
      <patternFill patternType="solid">
        <fgColor indexed="12"/>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rgb="FFEAB3B3"/>
        <bgColor indexed="64"/>
      </patternFill>
    </fill>
    <fill>
      <patternFill patternType="solid">
        <fgColor rgb="FFAAD2C7"/>
        <bgColor indexed="64"/>
      </patternFill>
    </fill>
  </fills>
  <borders count="26">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2">
    <xf numFmtId="0" fontId="0" fillId="0" borderId="0" applyNumberFormat="0" applyFill="0" applyBorder="0" applyProtection="0"/>
    <xf numFmtId="0" fontId="52" fillId="0" borderId="0" applyNumberFormat="0" applyFill="0" applyBorder="0" applyAlignment="0" applyProtection="0"/>
  </cellStyleXfs>
  <cellXfs count="676">
    <xf numFmtId="0" fontId="0" fillId="0" borderId="0" xfId="0"/>
    <xf numFmtId="0" fontId="0" fillId="0" borderId="0" xfId="0" applyNumberFormat="1"/>
    <xf numFmtId="0" fontId="0" fillId="2" borderId="1" xfId="0" applyFill="1" applyBorder="1"/>
    <xf numFmtId="0" fontId="0" fillId="2" borderId="2" xfId="0" applyFill="1" applyBorder="1"/>
    <xf numFmtId="49" fontId="0" fillId="2" borderId="2" xfId="0" applyNumberFormat="1" applyFill="1" applyBorder="1"/>
    <xf numFmtId="0" fontId="0" fillId="2" borderId="3" xfId="0" applyFill="1" applyBorder="1"/>
    <xf numFmtId="0" fontId="0" fillId="2" borderId="4" xfId="0" applyFill="1" applyBorder="1"/>
    <xf numFmtId="49" fontId="0" fillId="2" borderId="4" xfId="0" applyNumberFormat="1" applyFill="1" applyBorder="1"/>
    <xf numFmtId="49" fontId="1"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0" fontId="8" fillId="2" borderId="4" xfId="0" applyFont="1" applyFill="1" applyBorder="1" applyAlignment="1">
      <alignment horizontal="center"/>
    </xf>
    <xf numFmtId="0" fontId="9" fillId="2" borderId="4" xfId="0" applyFont="1" applyFill="1" applyBorder="1" applyAlignment="1">
      <alignment horizontal="justify"/>
    </xf>
    <xf numFmtId="0" fontId="10" fillId="2" borderId="4" xfId="0" applyFont="1" applyFill="1" applyBorder="1" applyAlignment="1">
      <alignment horizontal="center"/>
    </xf>
    <xf numFmtId="0" fontId="7" fillId="2" borderId="4" xfId="0" applyNumberFormat="1" applyFont="1" applyFill="1" applyBorder="1"/>
    <xf numFmtId="49" fontId="7" fillId="2" borderId="4" xfId="0" applyNumberFormat="1" applyFont="1" applyFill="1" applyBorder="1"/>
    <xf numFmtId="0" fontId="11" fillId="2" borderId="4" xfId="0" applyFont="1" applyFill="1" applyBorder="1" applyAlignment="1">
      <alignment horizontal="justify"/>
    </xf>
    <xf numFmtId="0" fontId="7"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11" fillId="2" borderId="4" xfId="0" applyFont="1" applyFill="1" applyBorder="1" applyAlignment="1">
      <alignment horizontal="right"/>
    </xf>
    <xf numFmtId="49" fontId="11" fillId="2" borderId="4" xfId="0" applyNumberFormat="1" applyFont="1" applyFill="1" applyBorder="1" applyAlignment="1">
      <alignment horizontal="justify"/>
    </xf>
    <xf numFmtId="0" fontId="7" fillId="2" borderId="4" xfId="0" applyFont="1" applyFill="1" applyBorder="1" applyAlignment="1">
      <alignment horizontal="justify"/>
    </xf>
    <xf numFmtId="0" fontId="9" fillId="2" borderId="4" xfId="0" applyFont="1" applyFill="1" applyBorder="1"/>
    <xf numFmtId="0" fontId="1" fillId="2" borderId="4" xfId="0" applyFont="1" applyFill="1" applyBorder="1" applyAlignment="1">
      <alignment horizontal="right"/>
    </xf>
    <xf numFmtId="0" fontId="11" fillId="2" borderId="4" xfId="0" applyFont="1" applyFill="1" applyBorder="1"/>
    <xf numFmtId="0" fontId="15" fillId="2" borderId="4" xfId="0" applyFont="1" applyFill="1" applyBorder="1" applyAlignment="1">
      <alignment horizontal="right"/>
    </xf>
    <xf numFmtId="0" fontId="16" fillId="2" borderId="4" xfId="0" applyFont="1" applyFill="1" applyBorder="1" applyAlignment="1">
      <alignment horizontal="right"/>
    </xf>
    <xf numFmtId="0" fontId="17" fillId="2" borderId="4" xfId="0" applyFont="1" applyFill="1" applyBorder="1" applyAlignment="1">
      <alignment horizontal="justify"/>
    </xf>
    <xf numFmtId="0" fontId="11" fillId="2" borderId="4" xfId="0" applyNumberFormat="1" applyFont="1" applyFill="1" applyBorder="1" applyAlignment="1">
      <alignment horizontal="right" vertical="top"/>
    </xf>
    <xf numFmtId="0" fontId="11" fillId="2" borderId="4" xfId="0" applyFont="1" applyFill="1" applyBorder="1" applyAlignment="1">
      <alignment vertical="top"/>
    </xf>
    <xf numFmtId="0" fontId="0" fillId="2" borderId="4" xfId="0" applyFill="1" applyBorder="1" applyAlignment="1">
      <alignment vertical="center" wrapText="1"/>
    </xf>
    <xf numFmtId="0" fontId="0" fillId="2" borderId="4" xfId="0" applyFill="1" applyBorder="1" applyAlignment="1">
      <alignment horizontal="justify" vertical="center"/>
    </xf>
    <xf numFmtId="0" fontId="11" fillId="2" borderId="4" xfId="0" applyFont="1" applyFill="1" applyBorder="1" applyAlignment="1">
      <alignment horizontal="right" vertical="top"/>
    </xf>
    <xf numFmtId="0" fontId="0" fillId="2" borderId="4" xfId="0" applyFill="1" applyBorder="1" applyAlignment="1">
      <alignment vertical="top" wrapText="1"/>
    </xf>
    <xf numFmtId="0" fontId="18" fillId="2" borderId="4" xfId="0" applyFont="1" applyFill="1" applyBorder="1" applyAlignment="1">
      <alignment horizontal="justify" vertical="center" wrapText="1"/>
    </xf>
    <xf numFmtId="0" fontId="16" fillId="2" borderId="4" xfId="0" applyFont="1" applyFill="1" applyBorder="1" applyAlignment="1">
      <alignment horizontal="right" vertical="top" wrapText="1"/>
    </xf>
    <xf numFmtId="0" fontId="11" fillId="2" borderId="4" xfId="0" applyFont="1" applyFill="1" applyBorder="1" applyAlignment="1">
      <alignment horizontal="left" vertical="center" wrapText="1"/>
    </xf>
    <xf numFmtId="0" fontId="17" fillId="2" borderId="4" xfId="0" applyFont="1" applyFill="1" applyBorder="1" applyAlignment="1">
      <alignment horizontal="justify" vertical="top" wrapText="1"/>
    </xf>
    <xf numFmtId="0" fontId="19" fillId="2" borderId="4" xfId="0" applyFont="1" applyFill="1" applyBorder="1" applyAlignment="1">
      <alignment vertical="top"/>
    </xf>
    <xf numFmtId="0" fontId="0" fillId="2" borderId="4" xfId="0" applyFill="1" applyBorder="1" applyAlignment="1">
      <alignment horizontal="right" vertical="top"/>
    </xf>
    <xf numFmtId="0" fontId="0" fillId="2" borderId="4" xfId="0" applyFill="1" applyBorder="1" applyAlignment="1">
      <alignment vertical="top"/>
    </xf>
    <xf numFmtId="0" fontId="20" fillId="2" borderId="4" xfId="0" applyFont="1" applyFill="1" applyBorder="1" applyAlignment="1">
      <alignment horizontal="right" vertical="top" wrapText="1"/>
    </xf>
    <xf numFmtId="0" fontId="11" fillId="2" borderId="4" xfId="0" applyFont="1" applyFill="1" applyBorder="1" applyAlignment="1">
      <alignment horizontal="left" vertical="top" wrapText="1"/>
    </xf>
    <xf numFmtId="0" fontId="21" fillId="2" borderId="4" xfId="0" applyFont="1" applyFill="1" applyBorder="1" applyAlignment="1">
      <alignment vertical="top"/>
    </xf>
    <xf numFmtId="49" fontId="11" fillId="2" borderId="4" xfId="0" applyNumberFormat="1" applyFont="1" applyFill="1" applyBorder="1"/>
    <xf numFmtId="49" fontId="11" fillId="2" borderId="4" xfId="0" applyNumberFormat="1" applyFont="1" applyFill="1" applyBorder="1" applyAlignment="1">
      <alignment horizontal="center"/>
    </xf>
    <xf numFmtId="0" fontId="11" fillId="2" borderId="4" xfId="0" applyNumberFormat="1" applyFont="1" applyFill="1" applyBorder="1" applyAlignment="1">
      <alignment horizontal="center"/>
    </xf>
    <xf numFmtId="0" fontId="22" fillId="2" borderId="4" xfId="0" applyFont="1" applyFill="1" applyBorder="1"/>
    <xf numFmtId="0" fontId="0" fillId="2" borderId="4" xfId="0" applyFill="1" applyBorder="1" applyAlignment="1">
      <alignment horizontal="center"/>
    </xf>
    <xf numFmtId="49" fontId="11" fillId="2" borderId="4" xfId="0" applyNumberFormat="1" applyFont="1" applyFill="1" applyBorder="1" applyAlignment="1">
      <alignment horizontal="left"/>
    </xf>
    <xf numFmtId="0" fontId="11" fillId="2" borderId="4" xfId="0" applyFont="1" applyFill="1" applyBorder="1" applyAlignment="1">
      <alignment horizontal="left"/>
    </xf>
    <xf numFmtId="0" fontId="0" fillId="2" borderId="5" xfId="0" applyFill="1" applyBorder="1"/>
    <xf numFmtId="49" fontId="11" fillId="3" borderId="6" xfId="0" applyNumberFormat="1" applyFont="1" applyFill="1" applyBorder="1" applyAlignment="1">
      <alignment horizontal="center"/>
    </xf>
    <xf numFmtId="49" fontId="11" fillId="3" borderId="6" xfId="0" applyNumberFormat="1" applyFont="1" applyFill="1" applyBorder="1"/>
    <xf numFmtId="0" fontId="22" fillId="3" borderId="6" xfId="0" applyFont="1" applyFill="1" applyBorder="1"/>
    <xf numFmtId="49" fontId="22" fillId="2" borderId="7" xfId="0" applyNumberFormat="1" applyFont="1" applyFill="1" applyBorder="1"/>
    <xf numFmtId="0" fontId="22" fillId="2" borderId="7" xfId="0" applyFont="1" applyFill="1" applyBorder="1"/>
    <xf numFmtId="49" fontId="22" fillId="2" borderId="4" xfId="0" applyNumberFormat="1" applyFont="1" applyFill="1" applyBorder="1"/>
    <xf numFmtId="0" fontId="22" fillId="2" borderId="4" xfId="0" applyNumberFormat="1" applyFont="1" applyFill="1" applyBorder="1" applyAlignment="1">
      <alignment horizontal="center"/>
    </xf>
    <xf numFmtId="0" fontId="22" fillId="2" borderId="5" xfId="0" applyNumberFormat="1" applyFont="1" applyFill="1" applyBorder="1" applyAlignment="1">
      <alignment horizontal="center"/>
    </xf>
    <xf numFmtId="49" fontId="11" fillId="2" borderId="4" xfId="0" applyNumberFormat="1" applyFont="1" applyFill="1" applyBorder="1" applyAlignment="1">
      <alignment horizontal="right"/>
    </xf>
    <xf numFmtId="0" fontId="11" fillId="2" borderId="7" xfId="0" applyNumberFormat="1" applyFont="1" applyFill="1" applyBorder="1" applyAlignment="1">
      <alignment horizontal="center"/>
    </xf>
    <xf numFmtId="0" fontId="11" fillId="2" borderId="5" xfId="0" applyNumberFormat="1" applyFont="1" applyFill="1" applyBorder="1" applyAlignment="1">
      <alignment horizontal="center"/>
    </xf>
    <xf numFmtId="0" fontId="11" fillId="3" borderId="6" xfId="0" applyNumberFormat="1" applyFont="1" applyFill="1" applyBorder="1" applyAlignment="1">
      <alignment horizontal="center"/>
    </xf>
    <xf numFmtId="0" fontId="11" fillId="2" borderId="7" xfId="0" applyFont="1" applyFill="1" applyBorder="1"/>
    <xf numFmtId="49" fontId="11" fillId="2" borderId="5" xfId="0" applyNumberFormat="1" applyFont="1" applyFill="1" applyBorder="1" applyAlignment="1">
      <alignment horizontal="center"/>
    </xf>
    <xf numFmtId="0" fontId="22" fillId="2" borderId="7" xfId="0" applyNumberFormat="1" applyFont="1" applyFill="1" applyBorder="1"/>
    <xf numFmtId="0" fontId="22" fillId="2" borderId="5" xfId="0" applyNumberFormat="1" applyFont="1" applyFill="1" applyBorder="1"/>
    <xf numFmtId="0" fontId="11" fillId="2" borderId="7" xfId="0" applyNumberFormat="1" applyFont="1" applyFill="1" applyBorder="1"/>
    <xf numFmtId="0" fontId="22" fillId="2" borderId="4" xfId="0" applyNumberFormat="1" applyFont="1" applyFill="1" applyBorder="1"/>
    <xf numFmtId="49" fontId="22" fillId="2" borderId="5" xfId="0" applyNumberFormat="1" applyFont="1" applyFill="1" applyBorder="1"/>
    <xf numFmtId="0" fontId="22" fillId="2" borderId="5" xfId="0" applyFont="1" applyFill="1" applyBorder="1"/>
    <xf numFmtId="0" fontId="11" fillId="3" borderId="6" xfId="0" applyNumberFormat="1" applyFont="1" applyFill="1" applyBorder="1"/>
    <xf numFmtId="0" fontId="11" fillId="2" borderId="7" xfId="0" applyFont="1" applyFill="1" applyBorder="1" applyAlignment="1">
      <alignment horizontal="left"/>
    </xf>
    <xf numFmtId="0" fontId="0" fillId="2" borderId="4" xfId="0" applyNumberFormat="1" applyFill="1" applyBorder="1" applyAlignment="1">
      <alignment vertical="top"/>
    </xf>
    <xf numFmtId="0" fontId="11" fillId="2" borderId="4" xfId="0" applyFont="1" applyFill="1" applyBorder="1" applyAlignment="1">
      <alignment horizontal="justify" vertical="top" wrapText="1"/>
    </xf>
    <xf numFmtId="0" fontId="0" fillId="2" borderId="4" xfId="0" applyFill="1" applyBorder="1" applyAlignment="1">
      <alignment horizontal="justify" vertical="center" wrapText="1"/>
    </xf>
    <xf numFmtId="0" fontId="11" fillId="2" borderId="4" xfId="0" applyFont="1" applyFill="1" applyBorder="1" applyAlignment="1">
      <alignment horizontal="justify" vertical="center" wrapText="1"/>
    </xf>
    <xf numFmtId="0" fontId="11" fillId="2" borderId="4" xfId="0" applyFont="1" applyFill="1" applyBorder="1" applyAlignment="1">
      <alignment horizontal="center" vertical="center" wrapText="1"/>
    </xf>
    <xf numFmtId="2" fontId="0" fillId="2" borderId="4" xfId="0" applyNumberFormat="1" applyFill="1" applyBorder="1" applyAlignment="1">
      <alignment vertical="top"/>
    </xf>
    <xf numFmtId="0" fontId="23" fillId="2" borderId="4" xfId="0" applyFont="1" applyFill="1" applyBorder="1" applyAlignment="1">
      <alignment horizontal="justify" vertical="center" wrapText="1"/>
    </xf>
    <xf numFmtId="0" fontId="24" fillId="2" borderId="4" xfId="0" applyFont="1" applyFill="1" applyBorder="1" applyAlignment="1">
      <alignment horizontal="justify" vertical="center" wrapText="1"/>
    </xf>
    <xf numFmtId="0" fontId="22" fillId="2" borderId="4" xfId="0" applyFont="1" applyFill="1" applyBorder="1" applyAlignment="1">
      <alignment horizontal="justify"/>
    </xf>
    <xf numFmtId="0" fontId="11" fillId="2" borderId="4" xfId="0" applyFont="1" applyFill="1" applyBorder="1" applyAlignment="1">
      <alignment horizontal="justify" wrapText="1"/>
    </xf>
    <xf numFmtId="0" fontId="25" fillId="2" borderId="4" xfId="0" applyFont="1" applyFill="1" applyBorder="1"/>
    <xf numFmtId="0" fontId="15" fillId="2" borderId="4" xfId="0" applyFont="1" applyFill="1" applyBorder="1"/>
    <xf numFmtId="0" fontId="11" fillId="2" borderId="4" xfId="0" applyFont="1" applyFill="1" applyBorder="1" applyAlignment="1">
      <alignment horizontal="center" vertical="top" wrapText="1"/>
    </xf>
    <xf numFmtId="0" fontId="22" fillId="2" borderId="8" xfId="0" applyFont="1" applyFill="1" applyBorder="1"/>
    <xf numFmtId="0" fontId="11" fillId="2" borderId="9" xfId="0" applyNumberFormat="1" applyFont="1" applyFill="1" applyBorder="1" applyAlignment="1">
      <alignment horizontal="center"/>
    </xf>
    <xf numFmtId="0" fontId="11" fillId="2" borderId="8" xfId="0" applyNumberFormat="1" applyFont="1" applyFill="1" applyBorder="1" applyAlignment="1">
      <alignment horizontal="center"/>
    </xf>
    <xf numFmtId="0" fontId="22" fillId="2" borderId="9" xfId="0" applyFont="1" applyFill="1" applyBorder="1"/>
    <xf numFmtId="49" fontId="11" fillId="2" borderId="8" xfId="0" applyNumberFormat="1" applyFont="1" applyFill="1" applyBorder="1" applyAlignment="1">
      <alignment horizontal="right"/>
    </xf>
    <xf numFmtId="164" fontId="11" fillId="2" borderId="9" xfId="0" applyNumberFormat="1" applyFont="1" applyFill="1" applyBorder="1" applyAlignment="1">
      <alignment horizontal="center"/>
    </xf>
    <xf numFmtId="2" fontId="11" fillId="2" borderId="10" xfId="0" applyNumberFormat="1" applyFont="1" applyFill="1" applyBorder="1" applyAlignment="1">
      <alignment horizontal="center"/>
    </xf>
    <xf numFmtId="0" fontId="22" fillId="2" borderId="10" xfId="0" applyFont="1" applyFill="1" applyBorder="1"/>
    <xf numFmtId="49" fontId="11" fillId="2" borderId="10" xfId="0" applyNumberFormat="1" applyFont="1" applyFill="1" applyBorder="1" applyAlignment="1">
      <alignment horizontal="right"/>
    </xf>
    <xf numFmtId="164" fontId="11" fillId="2" borderId="4" xfId="0" applyNumberFormat="1" applyFont="1" applyFill="1" applyBorder="1" applyAlignment="1">
      <alignment horizontal="center"/>
    </xf>
    <xf numFmtId="49" fontId="11" fillId="2" borderId="8" xfId="0" applyNumberFormat="1" applyFont="1" applyFill="1" applyBorder="1"/>
    <xf numFmtId="0" fontId="11" fillId="2" borderId="4" xfId="0" applyFont="1" applyFill="1" applyBorder="1" applyAlignment="1">
      <alignment horizontal="center"/>
    </xf>
    <xf numFmtId="165" fontId="11" fillId="2" borderId="9" xfId="0" applyNumberFormat="1" applyFont="1" applyFill="1" applyBorder="1" applyAlignment="1">
      <alignment horizontal="center"/>
    </xf>
    <xf numFmtId="165" fontId="0" fillId="2" borderId="4" xfId="0" applyNumberFormat="1" applyFill="1" applyBorder="1"/>
    <xf numFmtId="0" fontId="0" fillId="2" borderId="3" xfId="0" applyFill="1" applyBorder="1" applyAlignment="1">
      <alignment horizontal="right"/>
    </xf>
    <xf numFmtId="0" fontId="16" fillId="2" borderId="4" xfId="0" applyFont="1" applyFill="1" applyBorder="1"/>
    <xf numFmtId="49" fontId="11" fillId="2" borderId="4" xfId="0" applyNumberFormat="1" applyFont="1" applyFill="1" applyBorder="1" applyAlignment="1">
      <alignment horizontal="justify" vertical="top"/>
    </xf>
    <xf numFmtId="0" fontId="22" fillId="2" borderId="4" xfId="0" applyFont="1" applyFill="1" applyBorder="1" applyAlignment="1">
      <alignment horizontal="center"/>
    </xf>
    <xf numFmtId="0" fontId="22" fillId="2" borderId="4" xfId="0" applyFont="1" applyFill="1" applyBorder="1" applyAlignment="1">
      <alignment horizontal="left"/>
    </xf>
    <xf numFmtId="0" fontId="11" fillId="2" borderId="5" xfId="0" applyFont="1" applyFill="1" applyBorder="1"/>
    <xf numFmtId="0" fontId="11" fillId="2" borderId="5" xfId="0" applyFont="1" applyFill="1" applyBorder="1" applyAlignment="1">
      <alignment horizontal="left" vertical="center" wrapText="1"/>
    </xf>
    <xf numFmtId="0" fontId="11" fillId="2" borderId="5" xfId="0" applyFont="1" applyFill="1" applyBorder="1" applyAlignment="1">
      <alignment horizontal="justify" wrapText="1"/>
    </xf>
    <xf numFmtId="49" fontId="11" fillId="3" borderId="7"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2" borderId="7" xfId="0" applyNumberFormat="1" applyFont="1" applyFill="1" applyBorder="1" applyAlignment="1">
      <alignment horizontal="left" vertical="center" wrapText="1"/>
    </xf>
    <xf numFmtId="166" fontId="22" fillId="2" borderId="7" xfId="0" applyNumberFormat="1" applyFont="1" applyFill="1" applyBorder="1" applyAlignment="1">
      <alignment horizontal="justify"/>
    </xf>
    <xf numFmtId="167" fontId="22" fillId="2" borderId="7" xfId="0" applyNumberFormat="1" applyFont="1" applyFill="1" applyBorder="1"/>
    <xf numFmtId="168" fontId="22" fillId="2" borderId="7" xfId="0" applyNumberFormat="1" applyFont="1" applyFill="1" applyBorder="1"/>
    <xf numFmtId="49" fontId="11" fillId="2" borderId="4" xfId="0" applyNumberFormat="1" applyFont="1" applyFill="1" applyBorder="1" applyAlignment="1">
      <alignment horizontal="left" vertical="center" wrapText="1"/>
    </xf>
    <xf numFmtId="166" fontId="22" fillId="2" borderId="4" xfId="0" applyNumberFormat="1" applyFont="1" applyFill="1" applyBorder="1" applyAlignment="1">
      <alignment horizontal="justify"/>
    </xf>
    <xf numFmtId="167" fontId="22" fillId="2" borderId="4" xfId="0" applyNumberFormat="1" applyFont="1" applyFill="1" applyBorder="1"/>
    <xf numFmtId="168" fontId="22" fillId="2" borderId="4" xfId="0" applyNumberFormat="1" applyFont="1" applyFill="1" applyBorder="1"/>
    <xf numFmtId="167" fontId="22" fillId="2" borderId="5" xfId="0" applyNumberFormat="1" applyFont="1" applyFill="1" applyBorder="1"/>
    <xf numFmtId="168" fontId="22" fillId="2" borderId="5" xfId="0" applyNumberFormat="1" applyFont="1" applyFill="1" applyBorder="1"/>
    <xf numFmtId="49" fontId="11" fillId="3" borderId="5" xfId="0" applyNumberFormat="1" applyFont="1" applyFill="1" applyBorder="1"/>
    <xf numFmtId="169" fontId="11" fillId="3" borderId="5" xfId="0" applyNumberFormat="1" applyFont="1" applyFill="1" applyBorder="1"/>
    <xf numFmtId="167" fontId="11" fillId="3" borderId="6" xfId="0" applyNumberFormat="1" applyFont="1" applyFill="1" applyBorder="1"/>
    <xf numFmtId="168" fontId="11" fillId="3" borderId="6" xfId="0" applyNumberFormat="1" applyFont="1" applyFill="1" applyBorder="1"/>
    <xf numFmtId="167" fontId="11" fillId="2" borderId="7" xfId="0" applyNumberFormat="1" applyFont="1" applyFill="1" applyBorder="1"/>
    <xf numFmtId="0" fontId="0" fillId="2" borderId="7" xfId="0" applyFill="1" applyBorder="1"/>
    <xf numFmtId="49" fontId="27" fillId="2" borderId="4" xfId="0" applyNumberFormat="1" applyFont="1" applyFill="1" applyBorder="1"/>
    <xf numFmtId="167" fontId="11" fillId="2" borderId="4" xfId="0" applyNumberFormat="1" applyFont="1" applyFill="1" applyBorder="1"/>
    <xf numFmtId="0" fontId="11" fillId="2" borderId="10" xfId="0" applyNumberFormat="1" applyFont="1" applyFill="1" applyBorder="1" applyAlignment="1">
      <alignment horizontal="center"/>
    </xf>
    <xf numFmtId="0" fontId="11" fillId="2" borderId="8" xfId="0" applyFont="1" applyFill="1" applyBorder="1" applyAlignment="1">
      <alignment horizontal="justify"/>
    </xf>
    <xf numFmtId="49" fontId="11" fillId="3" borderId="11" xfId="0" applyNumberFormat="1" applyFont="1" applyFill="1" applyBorder="1" applyAlignment="1">
      <alignment horizontal="center"/>
    </xf>
    <xf numFmtId="0" fontId="28" fillId="2" borderId="7" xfId="0" applyFont="1" applyFill="1" applyBorder="1"/>
    <xf numFmtId="49" fontId="11" fillId="2" borderId="7" xfId="0" applyNumberFormat="1" applyFont="1" applyFill="1" applyBorder="1"/>
    <xf numFmtId="0" fontId="28" fillId="2" borderId="8" xfId="0" applyFont="1" applyFill="1" applyBorder="1"/>
    <xf numFmtId="0" fontId="29" fillId="2" borderId="10" xfId="0" applyFont="1" applyFill="1" applyBorder="1"/>
    <xf numFmtId="164" fontId="11" fillId="2" borderId="10" xfId="0" applyNumberFormat="1" applyFont="1" applyFill="1" applyBorder="1" applyAlignment="1">
      <alignment horizontal="center"/>
    </xf>
    <xf numFmtId="165" fontId="11" fillId="2" borderId="10" xfId="0" applyNumberFormat="1" applyFont="1" applyFill="1" applyBorder="1" applyAlignment="1">
      <alignment horizontal="center"/>
    </xf>
    <xf numFmtId="49" fontId="29" fillId="2" borderId="8" xfId="0" applyNumberFormat="1" applyFont="1" applyFill="1" applyBorder="1" applyAlignment="1">
      <alignment horizontal="right"/>
    </xf>
    <xf numFmtId="49" fontId="29" fillId="2" borderId="10" xfId="0" applyNumberFormat="1" applyFont="1" applyFill="1" applyBorder="1" applyAlignment="1">
      <alignment horizontal="right"/>
    </xf>
    <xf numFmtId="0" fontId="29" fillId="2" borderId="8" xfId="0" applyFont="1" applyFill="1" applyBorder="1"/>
    <xf numFmtId="0" fontId="29" fillId="2" borderId="10" xfId="0" applyFont="1" applyFill="1" applyBorder="1" applyAlignment="1">
      <alignment horizontal="right"/>
    </xf>
    <xf numFmtId="0" fontId="29" fillId="2" borderId="4" xfId="0" applyFont="1" applyFill="1" applyBorder="1"/>
    <xf numFmtId="0" fontId="29" fillId="2" borderId="4" xfId="0" applyFont="1" applyFill="1" applyBorder="1" applyAlignment="1">
      <alignment horizontal="right"/>
    </xf>
    <xf numFmtId="49" fontId="11" fillId="3" borderId="4" xfId="0" applyNumberFormat="1" applyFont="1" applyFill="1" applyBorder="1" applyAlignment="1">
      <alignment horizontal="center"/>
    </xf>
    <xf numFmtId="0" fontId="28" fillId="2" borderId="10" xfId="0" applyFont="1" applyFill="1" applyBorder="1"/>
    <xf numFmtId="0" fontId="11" fillId="2" borderId="10" xfId="0" applyFont="1" applyFill="1" applyBorder="1"/>
    <xf numFmtId="0" fontId="28" fillId="2" borderId="10" xfId="0" applyFont="1" applyFill="1" applyBorder="1" applyAlignment="1">
      <alignment horizontal="right"/>
    </xf>
    <xf numFmtId="0" fontId="0" fillId="3" borderId="7" xfId="0" applyFill="1" applyBorder="1"/>
    <xf numFmtId="49" fontId="11" fillId="3" borderId="6" xfId="0" applyNumberFormat="1" applyFont="1" applyFill="1" applyBorder="1" applyAlignment="1">
      <alignment horizontal="center" vertical="center"/>
    </xf>
    <xf numFmtId="166" fontId="0" fillId="2" borderId="7" xfId="0" applyNumberFormat="1" applyFill="1" applyBorder="1"/>
    <xf numFmtId="49" fontId="22" fillId="2" borderId="7" xfId="0" applyNumberFormat="1" applyFont="1" applyFill="1" applyBorder="1" applyAlignment="1">
      <alignment horizontal="center"/>
    </xf>
    <xf numFmtId="166" fontId="0" fillId="2" borderId="4" xfId="0" applyNumberFormat="1" applyFill="1" applyBorder="1"/>
    <xf numFmtId="49" fontId="22" fillId="2" borderId="4" xfId="0" applyNumberFormat="1" applyFont="1" applyFill="1" applyBorder="1" applyAlignment="1">
      <alignment horizontal="center"/>
    </xf>
    <xf numFmtId="49" fontId="22" fillId="2" borderId="5" xfId="0" applyNumberFormat="1" applyFont="1" applyFill="1" applyBorder="1" applyAlignment="1">
      <alignment horizontal="center"/>
    </xf>
    <xf numFmtId="0" fontId="31" fillId="2" borderId="4" xfId="0" applyFont="1" applyFill="1" applyBorder="1" applyAlignment="1">
      <alignment horizontal="left" vertical="center" wrapText="1"/>
    </xf>
    <xf numFmtId="0" fontId="32" fillId="2" borderId="4" xfId="0" applyFont="1" applyFill="1" applyBorder="1" applyAlignment="1">
      <alignment horizontal="right"/>
    </xf>
    <xf numFmtId="0" fontId="10" fillId="2" borderId="4" xfId="0" applyFont="1" applyFill="1" applyBorder="1"/>
    <xf numFmtId="49" fontId="11" fillId="2" borderId="5" xfId="0" applyNumberFormat="1" applyFont="1" applyFill="1" applyBorder="1" applyAlignment="1">
      <alignment horizontal="center" vertical="center"/>
    </xf>
    <xf numFmtId="170" fontId="22" fillId="2" borderId="5" xfId="0" applyNumberFormat="1" applyFont="1" applyFill="1" applyBorder="1"/>
    <xf numFmtId="165" fontId="22" fillId="2" borderId="5" xfId="0" applyNumberFormat="1" applyFont="1" applyFill="1" applyBorder="1" applyAlignment="1">
      <alignment horizontal="center"/>
    </xf>
    <xf numFmtId="49" fontId="11" fillId="2" borderId="7" xfId="0" applyNumberFormat="1" applyFont="1" applyFill="1" applyBorder="1" applyAlignment="1">
      <alignment horizontal="center" vertical="center"/>
    </xf>
    <xf numFmtId="170" fontId="22" fillId="2" borderId="7" xfId="0" applyNumberFormat="1" applyFont="1" applyFill="1" applyBorder="1"/>
    <xf numFmtId="171" fontId="22" fillId="2" borderId="7" xfId="0" applyNumberFormat="1" applyFont="1" applyFill="1" applyBorder="1"/>
    <xf numFmtId="165" fontId="22" fillId="2" borderId="7" xfId="0" applyNumberFormat="1" applyFont="1" applyFill="1" applyBorder="1" applyAlignment="1">
      <alignment horizontal="center"/>
    </xf>
    <xf numFmtId="49" fontId="11" fillId="2" borderId="4" xfId="0" applyNumberFormat="1" applyFont="1" applyFill="1" applyBorder="1" applyAlignment="1">
      <alignment horizontal="center" vertical="center"/>
    </xf>
    <xf numFmtId="170" fontId="22" fillId="2" borderId="4" xfId="0" applyNumberFormat="1" applyFont="1" applyFill="1" applyBorder="1"/>
    <xf numFmtId="171" fontId="22" fillId="2" borderId="4" xfId="0" applyNumberFormat="1" applyFont="1" applyFill="1" applyBorder="1"/>
    <xf numFmtId="165" fontId="22" fillId="2" borderId="4" xfId="0" applyNumberFormat="1" applyFont="1" applyFill="1" applyBorder="1" applyAlignment="1">
      <alignment horizontal="center"/>
    </xf>
    <xf numFmtId="171" fontId="22" fillId="2" borderId="5" xfId="0" applyNumberFormat="1" applyFont="1" applyFill="1" applyBorder="1"/>
    <xf numFmtId="49" fontId="11" fillId="2" borderId="6" xfId="0" applyNumberFormat="1" applyFont="1" applyFill="1" applyBorder="1" applyAlignment="1">
      <alignment horizontal="center" vertical="center"/>
    </xf>
    <xf numFmtId="170" fontId="22" fillId="2" borderId="6" xfId="0" applyNumberFormat="1" applyFont="1" applyFill="1" applyBorder="1"/>
    <xf numFmtId="171" fontId="22" fillId="2" borderId="6" xfId="0" applyNumberFormat="1" applyFont="1" applyFill="1" applyBorder="1"/>
    <xf numFmtId="165" fontId="22" fillId="2" borderId="6" xfId="0" applyNumberFormat="1" applyFont="1" applyFill="1" applyBorder="1" applyAlignment="1">
      <alignment horizontal="center"/>
    </xf>
    <xf numFmtId="170" fontId="11" fillId="3" borderId="6" xfId="0" applyNumberFormat="1" applyFont="1" applyFill="1" applyBorder="1"/>
    <xf numFmtId="171" fontId="11" fillId="3" borderId="6" xfId="0" applyNumberFormat="1" applyFont="1" applyFill="1" applyBorder="1"/>
    <xf numFmtId="165" fontId="11" fillId="3" borderId="6" xfId="0" applyNumberFormat="1" applyFont="1" applyFill="1" applyBorder="1" applyAlignment="1">
      <alignment horizontal="center"/>
    </xf>
    <xf numFmtId="0" fontId="11" fillId="2" borderId="7" xfId="0" applyFont="1" applyFill="1" applyBorder="1" applyAlignment="1">
      <alignment horizontal="center" vertical="center"/>
    </xf>
    <xf numFmtId="170" fontId="11" fillId="2" borderId="7" xfId="0" applyNumberFormat="1" applyFont="1" applyFill="1" applyBorder="1"/>
    <xf numFmtId="171" fontId="11" fillId="2" borderId="7" xfId="0" applyNumberFormat="1" applyFont="1" applyFill="1" applyBorder="1"/>
    <xf numFmtId="165" fontId="11" fillId="2" borderId="7" xfId="0" applyNumberFormat="1" applyFont="1" applyFill="1" applyBorder="1" applyAlignment="1">
      <alignment horizontal="center"/>
    </xf>
    <xf numFmtId="0" fontId="11" fillId="2" borderId="4" xfId="0" applyFont="1" applyFill="1" applyBorder="1" applyAlignment="1">
      <alignment horizontal="center" vertical="center"/>
    </xf>
    <xf numFmtId="170" fontId="11" fillId="2" borderId="4" xfId="0" applyNumberFormat="1" applyFont="1" applyFill="1" applyBorder="1"/>
    <xf numFmtId="171" fontId="11" fillId="2" borderId="4" xfId="0" applyNumberFormat="1" applyFont="1" applyFill="1" applyBorder="1"/>
    <xf numFmtId="171" fontId="11" fillId="2" borderId="4" xfId="0" applyNumberFormat="1" applyFont="1" applyFill="1" applyBorder="1" applyAlignment="1">
      <alignment horizontal="center"/>
    </xf>
    <xf numFmtId="0" fontId="11" fillId="2" borderId="8" xfId="0" applyFont="1" applyFill="1" applyBorder="1" applyAlignment="1">
      <alignment horizontal="center"/>
    </xf>
    <xf numFmtId="0" fontId="0" fillId="2" borderId="9" xfId="0" applyFill="1" applyBorder="1"/>
    <xf numFmtId="49" fontId="11" fillId="2" borderId="8" xfId="0" applyNumberFormat="1" applyFont="1" applyFill="1" applyBorder="1" applyAlignment="1">
      <alignment horizontal="center"/>
    </xf>
    <xf numFmtId="0" fontId="29" fillId="2" borderId="7" xfId="0" applyFont="1" applyFill="1" applyBorder="1"/>
    <xf numFmtId="0" fontId="11" fillId="2" borderId="9" xfId="0" applyNumberFormat="1" applyFont="1" applyFill="1" applyBorder="1"/>
    <xf numFmtId="0" fontId="11" fillId="2" borderId="4" xfId="0" applyNumberFormat="1" applyFont="1" applyFill="1" applyBorder="1"/>
    <xf numFmtId="0" fontId="11" fillId="2" borderId="8" xfId="0" applyNumberFormat="1" applyFont="1" applyFill="1" applyBorder="1"/>
    <xf numFmtId="2" fontId="11" fillId="2" borderId="10" xfId="0" applyNumberFormat="1" applyFont="1" applyFill="1" applyBorder="1"/>
    <xf numFmtId="0" fontId="11" fillId="2" borderId="10" xfId="0" applyNumberFormat="1" applyFont="1" applyFill="1" applyBorder="1"/>
    <xf numFmtId="165" fontId="11" fillId="2" borderId="10" xfId="0" applyNumberFormat="1" applyFont="1" applyFill="1" applyBorder="1"/>
    <xf numFmtId="168" fontId="22" fillId="2" borderId="5" xfId="0" applyNumberFormat="1" applyFont="1" applyFill="1" applyBorder="1" applyAlignment="1">
      <alignment horizontal="center"/>
    </xf>
    <xf numFmtId="168" fontId="22" fillId="2" borderId="7" xfId="0" applyNumberFormat="1" applyFont="1" applyFill="1" applyBorder="1" applyAlignment="1">
      <alignment horizontal="center"/>
    </xf>
    <xf numFmtId="168" fontId="22" fillId="2" borderId="4" xfId="0" applyNumberFormat="1" applyFont="1" applyFill="1" applyBorder="1" applyAlignment="1">
      <alignment horizontal="center"/>
    </xf>
    <xf numFmtId="167" fontId="22" fillId="2" borderId="6" xfId="0" applyNumberFormat="1" applyFont="1" applyFill="1" applyBorder="1"/>
    <xf numFmtId="168" fontId="22" fillId="2" borderId="6" xfId="0" applyNumberFormat="1" applyFont="1" applyFill="1" applyBorder="1" applyAlignment="1">
      <alignment horizontal="center"/>
    </xf>
    <xf numFmtId="168" fontId="11" fillId="3" borderId="6" xfId="0" applyNumberFormat="1" applyFont="1" applyFill="1" applyBorder="1" applyAlignment="1">
      <alignment horizontal="center"/>
    </xf>
    <xf numFmtId="0" fontId="11" fillId="2" borderId="7" xfId="0" applyFont="1" applyFill="1" applyBorder="1" applyAlignment="1">
      <alignment horizontal="left" vertical="center" wrapText="1"/>
    </xf>
    <xf numFmtId="0" fontId="25" fillId="2" borderId="4" xfId="0" applyFont="1" applyFill="1" applyBorder="1" applyAlignment="1">
      <alignment horizontal="justify"/>
    </xf>
    <xf numFmtId="0" fontId="22" fillId="2" borderId="5" xfId="0" applyFont="1" applyFill="1" applyBorder="1" applyAlignment="1">
      <alignment horizontal="center"/>
    </xf>
    <xf numFmtId="2" fontId="11" fillId="3" borderId="13" xfId="0" applyNumberFormat="1" applyFont="1" applyFill="1" applyBorder="1" applyAlignment="1">
      <alignment horizontal="center"/>
    </xf>
    <xf numFmtId="49" fontId="11" fillId="3" borderId="13" xfId="0" applyNumberFormat="1" applyFont="1" applyFill="1" applyBorder="1" applyAlignment="1">
      <alignment horizontal="center"/>
    </xf>
    <xf numFmtId="49" fontId="7" fillId="3" borderId="13" xfId="0" applyNumberFormat="1" applyFont="1" applyFill="1" applyBorder="1" applyAlignment="1">
      <alignment horizontal="center"/>
    </xf>
    <xf numFmtId="49" fontId="11" fillId="3" borderId="14" xfId="0" applyNumberFormat="1" applyFont="1" applyFill="1" applyBorder="1" applyAlignment="1">
      <alignment horizontal="center"/>
    </xf>
    <xf numFmtId="49" fontId="22" fillId="2" borderId="14" xfId="0" applyNumberFormat="1" applyFont="1" applyFill="1" applyBorder="1" applyAlignment="1">
      <alignment horizontal="center" vertical="center"/>
    </xf>
    <xf numFmtId="49" fontId="11" fillId="3" borderId="10" xfId="0" applyNumberFormat="1" applyFont="1" applyFill="1" applyBorder="1" applyAlignment="1">
      <alignment horizontal="center"/>
    </xf>
    <xf numFmtId="49" fontId="22" fillId="2" borderId="10" xfId="0" applyNumberFormat="1" applyFont="1" applyFill="1" applyBorder="1" applyAlignment="1">
      <alignment horizontal="center" vertical="center"/>
    </xf>
    <xf numFmtId="49" fontId="11" fillId="3" borderId="15" xfId="0" applyNumberFormat="1" applyFont="1" applyFill="1" applyBorder="1" applyAlignment="1">
      <alignment horizontal="center"/>
    </xf>
    <xf numFmtId="49" fontId="22" fillId="2" borderId="15" xfId="0" applyNumberFormat="1" applyFont="1" applyFill="1" applyBorder="1" applyAlignment="1">
      <alignment horizontal="center" vertical="center"/>
    </xf>
    <xf numFmtId="49" fontId="22" fillId="2" borderId="13" xfId="0" applyNumberFormat="1" applyFont="1" applyFill="1" applyBorder="1" applyAlignment="1">
      <alignment horizontal="center" vertical="center"/>
    </xf>
    <xf numFmtId="49" fontId="7" fillId="3" borderId="14" xfId="0" applyNumberFormat="1" applyFont="1" applyFill="1" applyBorder="1" applyAlignment="1">
      <alignment horizontal="center"/>
    </xf>
    <xf numFmtId="2" fontId="22" fillId="2" borderId="16" xfId="0" applyNumberFormat="1" applyFont="1" applyFill="1" applyBorder="1" applyAlignment="1">
      <alignment horizontal="center" vertical="center"/>
    </xf>
    <xf numFmtId="2" fontId="22" fillId="2" borderId="7" xfId="0" applyNumberFormat="1" applyFont="1" applyFill="1" applyBorder="1" applyAlignment="1">
      <alignment horizontal="center" vertical="center"/>
    </xf>
    <xf numFmtId="2" fontId="22" fillId="2" borderId="7" xfId="0" applyNumberFormat="1" applyFont="1" applyFill="1" applyBorder="1"/>
    <xf numFmtId="49" fontId="7" fillId="3" borderId="15" xfId="0" applyNumberFormat="1" applyFont="1" applyFill="1" applyBorder="1" applyAlignment="1">
      <alignment horizontal="center"/>
    </xf>
    <xf numFmtId="2" fontId="22" fillId="2" borderId="9" xfId="0" applyNumberFormat="1" applyFont="1" applyFill="1" applyBorder="1" applyAlignment="1">
      <alignment horizontal="center" vertical="center"/>
    </xf>
    <xf numFmtId="2" fontId="22" fillId="2" borderId="4" xfId="0" applyNumberFormat="1" applyFont="1" applyFill="1" applyBorder="1" applyAlignment="1">
      <alignment horizontal="center" vertical="center"/>
    </xf>
    <xf numFmtId="2" fontId="22" fillId="2" borderId="4" xfId="0" applyNumberFormat="1" applyFont="1" applyFill="1" applyBorder="1"/>
    <xf numFmtId="0" fontId="0" fillId="0" borderId="2" xfId="0" applyBorder="1"/>
    <xf numFmtId="0" fontId="2" fillId="2" borderId="4" xfId="0" applyFont="1" applyFill="1" applyBorder="1" applyAlignment="1">
      <alignment horizontal="center"/>
    </xf>
    <xf numFmtId="0" fontId="25" fillId="0" borderId="4" xfId="0" applyFont="1" applyBorder="1"/>
    <xf numFmtId="0" fontId="25" fillId="0" borderId="4" xfId="0" applyFont="1" applyBorder="1" applyAlignment="1">
      <alignment horizontal="justify"/>
    </xf>
    <xf numFmtId="0" fontId="15" fillId="0" borderId="4" xfId="0" applyFont="1" applyBorder="1" applyAlignment="1">
      <alignment horizontal="right"/>
    </xf>
    <xf numFmtId="0" fontId="0" fillId="0" borderId="4" xfId="0" applyBorder="1"/>
    <xf numFmtId="0" fontId="11" fillId="0" borderId="4" xfId="0" applyFont="1" applyBorder="1" applyAlignment="1">
      <alignment horizontal="left"/>
    </xf>
    <xf numFmtId="0" fontId="11" fillId="2" borderId="4" xfId="0" applyFont="1" applyFill="1" applyBorder="1" applyAlignment="1">
      <alignment horizontal="justify" vertical="top"/>
    </xf>
    <xf numFmtId="0" fontId="11" fillId="2" borderId="5" xfId="0" applyFont="1" applyFill="1" applyBorder="1" applyAlignment="1">
      <alignment horizontal="left"/>
    </xf>
    <xf numFmtId="0" fontId="11" fillId="2" borderId="8" xfId="0" applyFont="1" applyFill="1" applyBorder="1" applyAlignment="1">
      <alignment horizontal="justify" vertical="top"/>
    </xf>
    <xf numFmtId="0" fontId="22" fillId="3" borderId="13" xfId="0" applyFont="1" applyFill="1" applyBorder="1" applyAlignment="1">
      <alignment horizontal="center"/>
    </xf>
    <xf numFmtId="49" fontId="11" fillId="3" borderId="12" xfId="0" applyNumberFormat="1" applyFont="1" applyFill="1" applyBorder="1" applyAlignment="1">
      <alignment horizontal="center"/>
    </xf>
    <xf numFmtId="0" fontId="11" fillId="2" borderId="9" xfId="0" applyFont="1" applyFill="1" applyBorder="1" applyAlignment="1">
      <alignment horizontal="left"/>
    </xf>
    <xf numFmtId="49" fontId="11" fillId="2" borderId="7" xfId="0" applyNumberFormat="1" applyFont="1" applyFill="1" applyBorder="1" applyAlignment="1">
      <alignment horizontal="center"/>
    </xf>
    <xf numFmtId="2" fontId="22" fillId="2" borderId="7" xfId="0" applyNumberFormat="1" applyFont="1" applyFill="1" applyBorder="1" applyAlignment="1">
      <alignment horizontal="center"/>
    </xf>
    <xf numFmtId="2" fontId="22" fillId="2" borderId="4" xfId="0" applyNumberFormat="1" applyFont="1" applyFill="1" applyBorder="1" applyAlignment="1">
      <alignment horizontal="center"/>
    </xf>
    <xf numFmtId="2" fontId="22" fillId="2" borderId="5" xfId="0" applyNumberFormat="1" applyFont="1" applyFill="1" applyBorder="1" applyAlignment="1">
      <alignment horizontal="center"/>
    </xf>
    <xf numFmtId="49" fontId="7" fillId="3" borderId="6" xfId="0" applyNumberFormat="1" applyFont="1" applyFill="1" applyBorder="1" applyAlignment="1">
      <alignment horizontal="center"/>
    </xf>
    <xf numFmtId="2" fontId="11" fillId="3" borderId="6" xfId="0" applyNumberFormat="1" applyFont="1" applyFill="1" applyBorder="1" applyAlignment="1">
      <alignment horizontal="center"/>
    </xf>
    <xf numFmtId="49" fontId="7" fillId="2" borderId="7" xfId="0" applyNumberFormat="1" applyFont="1" applyFill="1" applyBorder="1" applyAlignment="1">
      <alignment horizontal="center"/>
    </xf>
    <xf numFmtId="49" fontId="7" fillId="2" borderId="5" xfId="0" applyNumberFormat="1" applyFont="1" applyFill="1" applyBorder="1" applyAlignment="1">
      <alignment horizontal="center"/>
    </xf>
    <xf numFmtId="49" fontId="7" fillId="2" borderId="6" xfId="0" applyNumberFormat="1" applyFont="1" applyFill="1" applyBorder="1" applyAlignment="1">
      <alignment horizontal="center"/>
    </xf>
    <xf numFmtId="2" fontId="22" fillId="2" borderId="6" xfId="0" applyNumberFormat="1" applyFont="1" applyFill="1" applyBorder="1" applyAlignment="1">
      <alignment horizontal="center"/>
    </xf>
    <xf numFmtId="2" fontId="11" fillId="2" borderId="7" xfId="0" applyNumberFormat="1" applyFont="1" applyFill="1" applyBorder="1" applyAlignment="1">
      <alignment horizontal="left"/>
    </xf>
    <xf numFmtId="0" fontId="11" fillId="2" borderId="5" xfId="0" applyFont="1" applyFill="1" applyBorder="1" applyAlignment="1">
      <alignment horizontal="justify" vertical="center" wrapText="1"/>
    </xf>
    <xf numFmtId="0" fontId="0" fillId="0" borderId="5" xfId="0" applyBorder="1"/>
    <xf numFmtId="1" fontId="22" fillId="2" borderId="16" xfId="0" applyNumberFormat="1" applyFont="1" applyFill="1" applyBorder="1" applyAlignment="1">
      <alignment horizontal="center" vertical="center"/>
    </xf>
    <xf numFmtId="1" fontId="22" fillId="2" borderId="7" xfId="0" applyNumberFormat="1" applyFont="1" applyFill="1" applyBorder="1" applyAlignment="1">
      <alignment horizontal="center" vertical="center"/>
    </xf>
    <xf numFmtId="1" fontId="22" fillId="2" borderId="17" xfId="0" applyNumberFormat="1" applyFont="1" applyFill="1" applyBorder="1" applyAlignment="1">
      <alignment horizontal="center" vertical="center"/>
    </xf>
    <xf numFmtId="1" fontId="22" fillId="2" borderId="14" xfId="0" applyNumberFormat="1" applyFont="1" applyFill="1" applyBorder="1" applyAlignment="1">
      <alignment horizontal="center" vertical="center"/>
    </xf>
    <xf numFmtId="1" fontId="22" fillId="2" borderId="9" xfId="0" applyNumberFormat="1" applyFont="1" applyFill="1" applyBorder="1" applyAlignment="1">
      <alignment horizontal="center" vertical="center"/>
    </xf>
    <xf numFmtId="1" fontId="22" fillId="2" borderId="4" xfId="0" applyNumberFormat="1" applyFont="1" applyFill="1" applyBorder="1" applyAlignment="1">
      <alignment horizontal="center" vertical="center"/>
    </xf>
    <xf numFmtId="1" fontId="22" fillId="2" borderId="8" xfId="0" applyNumberFormat="1" applyFont="1" applyFill="1" applyBorder="1" applyAlignment="1">
      <alignment horizontal="center" vertical="center"/>
    </xf>
    <xf numFmtId="1" fontId="22" fillId="2" borderId="10" xfId="0" applyNumberFormat="1" applyFont="1" applyFill="1" applyBorder="1" applyAlignment="1">
      <alignment horizontal="center" vertical="center"/>
    </xf>
    <xf numFmtId="1" fontId="22" fillId="2" borderId="18" xfId="0" applyNumberFormat="1" applyFont="1" applyFill="1" applyBorder="1" applyAlignment="1">
      <alignment horizontal="center" vertical="center"/>
    </xf>
    <xf numFmtId="1" fontId="22" fillId="2" borderId="5" xfId="0" applyNumberFormat="1" applyFont="1" applyFill="1" applyBorder="1" applyAlignment="1">
      <alignment horizontal="center" vertical="center"/>
    </xf>
    <xf numFmtId="1" fontId="22" fillId="2" borderId="19" xfId="0" applyNumberFormat="1" applyFont="1" applyFill="1" applyBorder="1" applyAlignment="1">
      <alignment horizontal="center" vertical="center"/>
    </xf>
    <xf numFmtId="1" fontId="22" fillId="2" borderId="15" xfId="0" applyNumberFormat="1" applyFont="1" applyFill="1" applyBorder="1" applyAlignment="1">
      <alignment horizontal="center" vertical="center"/>
    </xf>
    <xf numFmtId="1" fontId="22" fillId="2" borderId="11" xfId="0" applyNumberFormat="1" applyFont="1" applyFill="1" applyBorder="1" applyAlignment="1">
      <alignment horizontal="center" vertical="center"/>
    </xf>
    <xf numFmtId="1" fontId="22" fillId="2" borderId="6" xfId="0" applyNumberFormat="1" applyFont="1" applyFill="1" applyBorder="1" applyAlignment="1">
      <alignment horizontal="center" vertical="center"/>
    </xf>
    <xf numFmtId="1" fontId="22" fillId="2" borderId="12" xfId="0" applyNumberFormat="1" applyFont="1" applyFill="1" applyBorder="1" applyAlignment="1">
      <alignment horizontal="center" vertical="center"/>
    </xf>
    <xf numFmtId="1" fontId="22" fillId="2" borderId="13" xfId="0" applyNumberFormat="1" applyFont="1" applyFill="1" applyBorder="1" applyAlignment="1">
      <alignment horizontal="center" vertical="center"/>
    </xf>
    <xf numFmtId="1" fontId="22" fillId="0" borderId="7" xfId="0" applyNumberFormat="1" applyFont="1" applyBorder="1"/>
    <xf numFmtId="1" fontId="22" fillId="0" borderId="4" xfId="0" applyNumberFormat="1" applyFont="1" applyBorder="1"/>
    <xf numFmtId="2" fontId="23" fillId="2" borderId="7" xfId="0" applyNumberFormat="1" applyFont="1" applyFill="1" applyBorder="1" applyAlignment="1">
      <alignment horizontal="center"/>
    </xf>
    <xf numFmtId="1" fontId="0" fillId="2" borderId="7" xfId="0" applyNumberFormat="1" applyFill="1" applyBorder="1" applyAlignment="1">
      <alignment horizontal="center" vertical="center"/>
    </xf>
    <xf numFmtId="1" fontId="0" fillId="2" borderId="4" xfId="0" applyNumberFormat="1" applyFill="1" applyBorder="1" applyAlignment="1">
      <alignment horizontal="center" vertical="center"/>
    </xf>
    <xf numFmtId="1" fontId="0" fillId="0" borderId="4" xfId="0" applyNumberFormat="1" applyBorder="1"/>
    <xf numFmtId="49" fontId="11" fillId="2" borderId="6" xfId="0" applyNumberFormat="1" applyFont="1" applyFill="1" applyBorder="1" applyAlignment="1">
      <alignment horizontal="center"/>
    </xf>
    <xf numFmtId="0" fontId="33" fillId="2" borderId="4" xfId="0" applyFont="1" applyFill="1" applyBorder="1"/>
    <xf numFmtId="0" fontId="33" fillId="2" borderId="8" xfId="0" applyFont="1" applyFill="1" applyBorder="1"/>
    <xf numFmtId="0" fontId="33" fillId="2" borderId="9" xfId="0" applyNumberFormat="1" applyFont="1" applyFill="1" applyBorder="1" applyAlignment="1">
      <alignment horizontal="center"/>
    </xf>
    <xf numFmtId="0" fontId="33" fillId="2" borderId="4" xfId="0" applyNumberFormat="1" applyFont="1" applyFill="1" applyBorder="1" applyAlignment="1">
      <alignment horizontal="center"/>
    </xf>
    <xf numFmtId="0" fontId="33" fillId="2" borderId="8" xfId="0" applyNumberFormat="1" applyFont="1" applyFill="1" applyBorder="1" applyAlignment="1">
      <alignment horizontal="center"/>
    </xf>
    <xf numFmtId="49" fontId="33" fillId="2" borderId="8" xfId="0" applyNumberFormat="1" applyFont="1" applyFill="1" applyBorder="1" applyAlignment="1">
      <alignment horizontal="right"/>
    </xf>
    <xf numFmtId="0" fontId="33" fillId="2" borderId="8" xfId="0" applyFont="1" applyFill="1" applyBorder="1" applyAlignment="1">
      <alignment horizontal="right"/>
    </xf>
    <xf numFmtId="0" fontId="33" fillId="2" borderId="4" xfId="0" applyFont="1" applyFill="1" applyBorder="1" applyAlignment="1">
      <alignment horizontal="right"/>
    </xf>
    <xf numFmtId="0" fontId="33" fillId="2" borderId="4" xfId="0" applyFont="1" applyFill="1" applyBorder="1" applyAlignment="1">
      <alignment horizontal="center"/>
    </xf>
    <xf numFmtId="2" fontId="33" fillId="2" borderId="9" xfId="0" applyNumberFormat="1" applyFont="1" applyFill="1" applyBorder="1" applyAlignment="1">
      <alignment horizontal="center"/>
    </xf>
    <xf numFmtId="2" fontId="33" fillId="2" borderId="4" xfId="0" applyNumberFormat="1" applyFont="1" applyFill="1" applyBorder="1" applyAlignment="1">
      <alignment horizontal="center"/>
    </xf>
    <xf numFmtId="2" fontId="33" fillId="2" borderId="8" xfId="0" applyNumberFormat="1" applyFont="1" applyFill="1" applyBorder="1" applyAlignment="1">
      <alignment horizontal="center"/>
    </xf>
    <xf numFmtId="164" fontId="33" fillId="2" borderId="9" xfId="0" applyNumberFormat="1" applyFont="1" applyFill="1" applyBorder="1" applyAlignment="1">
      <alignment horizontal="center"/>
    </xf>
    <xf numFmtId="164" fontId="33" fillId="2" borderId="4" xfId="0" applyNumberFormat="1" applyFont="1" applyFill="1" applyBorder="1" applyAlignment="1">
      <alignment horizontal="center"/>
    </xf>
    <xf numFmtId="164" fontId="33" fillId="2" borderId="8" xfId="0" applyNumberFormat="1" applyFont="1" applyFill="1" applyBorder="1" applyAlignment="1">
      <alignment horizontal="center"/>
    </xf>
    <xf numFmtId="0" fontId="35" fillId="2" borderId="4" xfId="0" applyFont="1" applyFill="1" applyBorder="1"/>
    <xf numFmtId="0" fontId="35" fillId="2" borderId="4" xfId="0" applyFont="1" applyFill="1" applyBorder="1" applyAlignment="1">
      <alignment horizontal="justify"/>
    </xf>
    <xf numFmtId="0" fontId="36" fillId="2" borderId="4" xfId="0" applyFont="1" applyFill="1" applyBorder="1" applyAlignment="1">
      <alignment horizontal="center" vertical="center"/>
    </xf>
    <xf numFmtId="49" fontId="37" fillId="2" borderId="4" xfId="0" applyNumberFormat="1" applyFont="1" applyFill="1" applyBorder="1"/>
    <xf numFmtId="172" fontId="35" fillId="2" borderId="4" xfId="0" applyNumberFormat="1" applyFont="1" applyFill="1" applyBorder="1"/>
    <xf numFmtId="173" fontId="35" fillId="2" borderId="4" xfId="0" applyNumberFormat="1" applyFont="1" applyFill="1" applyBorder="1" applyAlignment="1">
      <alignment horizontal="center"/>
    </xf>
    <xf numFmtId="0" fontId="35" fillId="2" borderId="5" xfId="0" applyFont="1" applyFill="1" applyBorder="1"/>
    <xf numFmtId="0" fontId="35" fillId="2" borderId="5" xfId="0" applyFont="1" applyFill="1" applyBorder="1" applyAlignment="1">
      <alignment horizontal="justify"/>
    </xf>
    <xf numFmtId="0" fontId="35" fillId="2" borderId="8" xfId="0" applyFont="1" applyFill="1" applyBorder="1" applyAlignment="1">
      <alignment horizontal="justify"/>
    </xf>
    <xf numFmtId="1" fontId="22" fillId="2" borderId="7" xfId="0" applyNumberFormat="1" applyFont="1" applyFill="1" applyBorder="1"/>
    <xf numFmtId="1" fontId="22" fillId="2" borderId="4" xfId="0" applyNumberFormat="1" applyFont="1" applyFill="1" applyBorder="1"/>
    <xf numFmtId="0" fontId="11" fillId="2" borderId="8" xfId="0" applyFont="1" applyFill="1" applyBorder="1" applyAlignment="1">
      <alignment horizontal="right"/>
    </xf>
    <xf numFmtId="0" fontId="22" fillId="2" borderId="9" xfId="0" applyFont="1" applyFill="1" applyBorder="1" applyAlignment="1">
      <alignment horizontal="center"/>
    </xf>
    <xf numFmtId="2" fontId="11" fillId="2" borderId="9" xfId="0" applyNumberFormat="1" applyFont="1" applyFill="1" applyBorder="1" applyAlignment="1">
      <alignment horizontal="center"/>
    </xf>
    <xf numFmtId="2" fontId="11" fillId="2" borderId="4" xfId="0" applyNumberFormat="1" applyFont="1" applyFill="1" applyBorder="1" applyAlignment="1">
      <alignment horizontal="center"/>
    </xf>
    <xf numFmtId="2" fontId="11" fillId="2" borderId="8" xfId="0" applyNumberFormat="1" applyFont="1" applyFill="1" applyBorder="1" applyAlignment="1">
      <alignment horizontal="center"/>
    </xf>
    <xf numFmtId="164" fontId="11" fillId="2" borderId="8" xfId="0" applyNumberFormat="1" applyFont="1" applyFill="1" applyBorder="1" applyAlignment="1">
      <alignment horizontal="center"/>
    </xf>
    <xf numFmtId="49" fontId="29" fillId="2" borderId="10" xfId="0" applyNumberFormat="1" applyFont="1" applyFill="1" applyBorder="1" applyAlignment="1">
      <alignment horizontal="center"/>
    </xf>
    <xf numFmtId="0" fontId="22" fillId="2" borderId="10" xfId="0" applyFont="1" applyFill="1" applyBorder="1" applyAlignment="1">
      <alignment horizontal="center"/>
    </xf>
    <xf numFmtId="0" fontId="2" fillId="0" borderId="4" xfId="0" applyFont="1" applyBorder="1" applyAlignment="1">
      <alignment horizontal="right"/>
    </xf>
    <xf numFmtId="49" fontId="1" fillId="0" borderId="4" xfId="0" applyNumberFormat="1" applyFont="1" applyBorder="1" applyAlignment="1">
      <alignment horizontal="right"/>
    </xf>
    <xf numFmtId="0" fontId="16" fillId="0" borderId="4" xfId="0" applyFont="1" applyBorder="1" applyAlignment="1">
      <alignment horizontal="right"/>
    </xf>
    <xf numFmtId="0" fontId="3" fillId="2" borderId="4" xfId="0" applyFont="1" applyFill="1" applyBorder="1" applyAlignment="1">
      <alignment horizontal="center"/>
    </xf>
    <xf numFmtId="0" fontId="3" fillId="0" borderId="4" xfId="0" applyFont="1" applyBorder="1" applyAlignment="1">
      <alignment horizontal="center"/>
    </xf>
    <xf numFmtId="0" fontId="26" fillId="0" borderId="4" xfId="0" applyFont="1" applyBorder="1" applyAlignment="1">
      <alignment horizontal="center"/>
    </xf>
    <xf numFmtId="0" fontId="39" fillId="2" borderId="4" xfId="0" applyFont="1" applyFill="1" applyBorder="1"/>
    <xf numFmtId="0" fontId="11" fillId="2" borderId="4" xfId="0" applyFont="1" applyFill="1" applyBorder="1" applyAlignment="1">
      <alignment horizontal="left" wrapText="1"/>
    </xf>
    <xf numFmtId="0" fontId="18" fillId="2" borderId="4" xfId="0" applyFont="1" applyFill="1" applyBorder="1" applyAlignment="1">
      <alignment horizontal="justify"/>
    </xf>
    <xf numFmtId="3" fontId="18" fillId="2" borderId="4" xfId="0" applyNumberFormat="1" applyFont="1" applyFill="1" applyBorder="1"/>
    <xf numFmtId="0" fontId="18" fillId="2" borderId="4" xfId="0" applyFont="1" applyFill="1" applyBorder="1"/>
    <xf numFmtId="0" fontId="38" fillId="2" borderId="4" xfId="0" applyFont="1" applyFill="1" applyBorder="1" applyAlignment="1">
      <alignment horizontal="left"/>
    </xf>
    <xf numFmtId="0" fontId="22" fillId="0" borderId="4" xfId="0" applyFont="1" applyBorder="1"/>
    <xf numFmtId="0" fontId="22" fillId="0" borderId="4" xfId="0" applyFont="1" applyBorder="1" applyAlignment="1">
      <alignment horizontal="justify"/>
    </xf>
    <xf numFmtId="0" fontId="11" fillId="0" borderId="4" xfId="0" applyFont="1" applyBorder="1"/>
    <xf numFmtId="164" fontId="11" fillId="0" borderId="8" xfId="0" applyNumberFormat="1" applyFont="1" applyBorder="1" applyAlignment="1">
      <alignment horizontal="center"/>
    </xf>
    <xf numFmtId="0" fontId="11" fillId="0" borderId="9" xfId="0" applyFont="1" applyBorder="1"/>
    <xf numFmtId="0" fontId="11" fillId="2" borderId="8" xfId="0" applyFont="1" applyFill="1" applyBorder="1"/>
    <xf numFmtId="0" fontId="11" fillId="0" borderId="4" xfId="0" applyFont="1" applyBorder="1" applyAlignment="1">
      <alignment horizontal="center"/>
    </xf>
    <xf numFmtId="49" fontId="29" fillId="0" borderId="10" xfId="0" applyNumberFormat="1" applyFont="1" applyBorder="1" applyAlignment="1">
      <alignment horizontal="right"/>
    </xf>
    <xf numFmtId="2" fontId="11" fillId="0" borderId="10" xfId="0" applyNumberFormat="1" applyFont="1" applyBorder="1" applyAlignment="1">
      <alignment horizontal="center"/>
    </xf>
    <xf numFmtId="0" fontId="22" fillId="0" borderId="9" xfId="0" applyFont="1" applyBorder="1" applyAlignment="1">
      <alignment horizontal="justify"/>
    </xf>
    <xf numFmtId="0" fontId="11" fillId="0" borderId="10" xfId="0" applyFont="1" applyBorder="1" applyAlignment="1">
      <alignment horizontal="center"/>
    </xf>
    <xf numFmtId="164" fontId="11" fillId="0" borderId="10" xfId="0" applyNumberFormat="1" applyFont="1" applyBorder="1" applyAlignment="1">
      <alignment horizontal="center"/>
    </xf>
    <xf numFmtId="0" fontId="0" fillId="0" borderId="9" xfId="0" applyBorder="1"/>
    <xf numFmtId="0" fontId="11" fillId="0" borderId="10" xfId="0" applyFont="1" applyBorder="1"/>
    <xf numFmtId="49" fontId="11" fillId="0" borderId="4" xfId="0" applyNumberFormat="1" applyFont="1" applyBorder="1" applyAlignment="1">
      <alignment horizontal="center"/>
    </xf>
    <xf numFmtId="1" fontId="22" fillId="2" borderId="10" xfId="0" applyNumberFormat="1" applyFont="1" applyFill="1" applyBorder="1" applyAlignment="1">
      <alignment horizontal="center"/>
    </xf>
    <xf numFmtId="1" fontId="22" fillId="0" borderId="10" xfId="0" applyNumberFormat="1" applyFont="1" applyBorder="1" applyAlignment="1">
      <alignment horizontal="center"/>
    </xf>
    <xf numFmtId="0" fontId="22" fillId="0" borderId="9" xfId="0" applyFont="1" applyBorder="1" applyAlignment="1">
      <alignment horizontal="center"/>
    </xf>
    <xf numFmtId="1" fontId="11" fillId="0" borderId="4" xfId="0" applyNumberFormat="1" applyFont="1" applyBorder="1" applyAlignment="1">
      <alignment horizontal="center"/>
    </xf>
    <xf numFmtId="0" fontId="40" fillId="0" borderId="4" xfId="0" applyFont="1" applyBorder="1"/>
    <xf numFmtId="0" fontId="38" fillId="2" borderId="4" xfId="0" applyFont="1" applyFill="1" applyBorder="1" applyAlignment="1">
      <alignment horizontal="justify"/>
    </xf>
    <xf numFmtId="0" fontId="22" fillId="2" borderId="5" xfId="0" applyFont="1" applyFill="1" applyBorder="1" applyAlignment="1">
      <alignment horizontal="justify" vertical="top" wrapText="1"/>
    </xf>
    <xf numFmtId="0" fontId="22" fillId="2" borderId="4" xfId="0" applyFont="1" applyFill="1" applyBorder="1" applyAlignment="1">
      <alignment horizontal="justify" vertical="top" wrapText="1"/>
    </xf>
    <xf numFmtId="0" fontId="22" fillId="3" borderId="6" xfId="0" applyFont="1" applyFill="1" applyBorder="1" applyAlignment="1">
      <alignment horizontal="center"/>
    </xf>
    <xf numFmtId="2" fontId="22" fillId="2" borderId="7" xfId="0" applyNumberFormat="1" applyFont="1" applyFill="1" applyBorder="1" applyAlignment="1">
      <alignment horizontal="justify" vertical="top" wrapText="1"/>
    </xf>
    <xf numFmtId="0" fontId="22" fillId="2" borderId="7" xfId="0" applyFont="1" applyFill="1" applyBorder="1" applyAlignment="1">
      <alignment horizontal="justify" vertical="top" wrapText="1"/>
    </xf>
    <xf numFmtId="49" fontId="36" fillId="2" borderId="4" xfId="0" applyNumberFormat="1" applyFont="1" applyFill="1" applyBorder="1"/>
    <xf numFmtId="0" fontId="0" fillId="2" borderId="4" xfId="0" applyFill="1" applyBorder="1" applyAlignment="1">
      <alignment wrapText="1"/>
    </xf>
    <xf numFmtId="0" fontId="38" fillId="2" borderId="5" xfId="0" applyFont="1" applyFill="1" applyBorder="1" applyAlignment="1">
      <alignment horizontal="left"/>
    </xf>
    <xf numFmtId="0" fontId="18" fillId="2" borderId="5" xfId="0" applyFont="1" applyFill="1" applyBorder="1"/>
    <xf numFmtId="2" fontId="23" fillId="2" borderId="4" xfId="0" applyNumberFormat="1" applyFont="1" applyFill="1" applyBorder="1" applyAlignment="1">
      <alignment horizontal="center"/>
    </xf>
    <xf numFmtId="49" fontId="11" fillId="3" borderId="7" xfId="0" applyNumberFormat="1" applyFont="1" applyFill="1" applyBorder="1" applyAlignment="1">
      <alignment horizontal="center"/>
    </xf>
    <xf numFmtId="2" fontId="22" fillId="4" borderId="7" xfId="0" applyNumberFormat="1" applyFont="1" applyFill="1" applyBorder="1" applyAlignment="1">
      <alignment horizontal="center"/>
    </xf>
    <xf numFmtId="49" fontId="11" fillId="3" borderId="5" xfId="0" applyNumberFormat="1" applyFont="1" applyFill="1" applyBorder="1" applyAlignment="1">
      <alignment horizontal="center"/>
    </xf>
    <xf numFmtId="2" fontId="22" fillId="4" borderId="5" xfId="0" applyNumberFormat="1" applyFont="1" applyFill="1" applyBorder="1" applyAlignment="1">
      <alignment horizontal="center"/>
    </xf>
    <xf numFmtId="2" fontId="11" fillId="2" borderId="6" xfId="0" applyNumberFormat="1" applyFont="1" applyFill="1" applyBorder="1" applyAlignment="1">
      <alignment horizontal="center"/>
    </xf>
    <xf numFmtId="1" fontId="11" fillId="2" borderId="6" xfId="0" applyNumberFormat="1" applyFont="1" applyFill="1" applyBorder="1" applyAlignment="1">
      <alignment horizontal="center" vertical="center"/>
    </xf>
    <xf numFmtId="49" fontId="7" fillId="3" borderId="7" xfId="0" applyNumberFormat="1" applyFont="1" applyFill="1" applyBorder="1" applyAlignment="1">
      <alignment horizontal="center"/>
    </xf>
    <xf numFmtId="49" fontId="22" fillId="2" borderId="4" xfId="0" applyNumberFormat="1" applyFont="1" applyFill="1" applyBorder="1" applyAlignment="1">
      <alignment horizontal="left" vertical="center"/>
    </xf>
    <xf numFmtId="1" fontId="0" fillId="2" borderId="4" xfId="0" applyNumberFormat="1" applyFill="1" applyBorder="1"/>
    <xf numFmtId="49" fontId="7" fillId="3" borderId="5" xfId="0" applyNumberFormat="1" applyFont="1" applyFill="1" applyBorder="1" applyAlignment="1">
      <alignment horizontal="center"/>
    </xf>
    <xf numFmtId="2" fontId="11" fillId="4" borderId="6" xfId="0" applyNumberFormat="1" applyFont="1" applyFill="1" applyBorder="1" applyAlignment="1">
      <alignment horizontal="center"/>
    </xf>
    <xf numFmtId="0" fontId="22" fillId="3" borderId="12" xfId="0" applyFont="1" applyFill="1" applyBorder="1" applyAlignment="1">
      <alignment horizontal="center"/>
    </xf>
    <xf numFmtId="0" fontId="22" fillId="2" borderId="3" xfId="0" applyFont="1" applyFill="1" applyBorder="1" applyAlignment="1">
      <alignment horizontal="justify"/>
    </xf>
    <xf numFmtId="49" fontId="27" fillId="0" borderId="4" xfId="0" applyNumberFormat="1" applyFont="1" applyBorder="1" applyAlignment="1">
      <alignment horizontal="center"/>
    </xf>
    <xf numFmtId="1" fontId="11" fillId="2" borderId="10" xfId="0" applyNumberFormat="1" applyFont="1" applyFill="1" applyBorder="1" applyAlignment="1">
      <alignment horizontal="center"/>
    </xf>
    <xf numFmtId="0" fontId="11" fillId="0" borderId="4" xfId="0" applyNumberFormat="1" applyFont="1" applyBorder="1" applyAlignment="1">
      <alignment horizontal="center"/>
    </xf>
    <xf numFmtId="165" fontId="11" fillId="0" borderId="4" xfId="0" applyNumberFormat="1" applyFont="1" applyBorder="1" applyAlignment="1">
      <alignment horizontal="center"/>
    </xf>
    <xf numFmtId="0" fontId="40" fillId="2" borderId="4" xfId="0" applyFont="1" applyFill="1" applyBorder="1"/>
    <xf numFmtId="0" fontId="3" fillId="0" borderId="4" xfId="0" applyFont="1" applyBorder="1"/>
    <xf numFmtId="0" fontId="18" fillId="2" borderId="4" xfId="0" applyFont="1" applyFill="1" applyBorder="1" applyAlignment="1">
      <alignment wrapText="1"/>
    </xf>
    <xf numFmtId="0" fontId="22" fillId="2" borderId="5" xfId="0" applyFont="1" applyFill="1" applyBorder="1" applyAlignment="1">
      <alignment horizontal="justify"/>
    </xf>
    <xf numFmtId="3" fontId="18" fillId="2" borderId="5" xfId="0" applyNumberFormat="1" applyFont="1" applyFill="1" applyBorder="1"/>
    <xf numFmtId="0" fontId="18" fillId="2" borderId="8" xfId="0" applyFont="1" applyFill="1" applyBorder="1" applyAlignment="1">
      <alignment horizontal="justify"/>
    </xf>
    <xf numFmtId="0" fontId="22" fillId="2" borderId="8" xfId="0" applyFont="1" applyFill="1" applyBorder="1" applyAlignment="1">
      <alignment horizontal="right"/>
    </xf>
    <xf numFmtId="0" fontId="22" fillId="2" borderId="4" xfId="0" applyFont="1" applyFill="1" applyBorder="1" applyAlignment="1">
      <alignment horizontal="right"/>
    </xf>
    <xf numFmtId="0" fontId="11" fillId="2" borderId="9" xfId="0" applyFont="1" applyFill="1" applyBorder="1" applyAlignment="1">
      <alignment horizontal="center"/>
    </xf>
    <xf numFmtId="49" fontId="29" fillId="2" borderId="10" xfId="0" applyNumberFormat="1" applyFont="1" applyFill="1" applyBorder="1" applyAlignment="1">
      <alignment horizontal="right" vertical="center" wrapText="1"/>
    </xf>
    <xf numFmtId="1" fontId="11" fillId="2" borderId="4" xfId="0" applyNumberFormat="1" applyFont="1" applyFill="1" applyBorder="1" applyAlignment="1">
      <alignment horizontal="center"/>
    </xf>
    <xf numFmtId="165" fontId="11" fillId="2" borderId="4" xfId="0" applyNumberFormat="1" applyFont="1" applyFill="1" applyBorder="1" applyAlignment="1">
      <alignment horizontal="center"/>
    </xf>
    <xf numFmtId="173" fontId="11" fillId="2" borderId="4" xfId="0" applyNumberFormat="1" applyFont="1" applyFill="1" applyBorder="1" applyAlignment="1">
      <alignment horizontal="center"/>
    </xf>
    <xf numFmtId="49" fontId="11" fillId="2" borderId="5" xfId="0" applyNumberFormat="1" applyFont="1" applyFill="1" applyBorder="1"/>
    <xf numFmtId="2" fontId="11" fillId="2" borderId="7" xfId="0" applyNumberFormat="1" applyFont="1" applyFill="1" applyBorder="1" applyAlignment="1">
      <alignment horizontal="center"/>
    </xf>
    <xf numFmtId="49" fontId="7" fillId="3" borderId="4" xfId="0" applyNumberFormat="1" applyFont="1" applyFill="1" applyBorder="1" applyAlignment="1">
      <alignment horizontal="center"/>
    </xf>
    <xf numFmtId="2" fontId="11" fillId="2" borderId="5" xfId="0" applyNumberFormat="1" applyFont="1" applyFill="1" applyBorder="1" applyAlignment="1">
      <alignment horizontal="center"/>
    </xf>
    <xf numFmtId="0" fontId="22" fillId="2" borderId="6" xfId="0" applyFont="1" applyFill="1" applyBorder="1"/>
    <xf numFmtId="49" fontId="7" fillId="5" borderId="6" xfId="0" applyNumberFormat="1" applyFont="1" applyFill="1" applyBorder="1" applyAlignment="1">
      <alignment horizontal="center"/>
    </xf>
    <xf numFmtId="1" fontId="11" fillId="2" borderId="6" xfId="0" applyNumberFormat="1" applyFont="1" applyFill="1" applyBorder="1" applyAlignment="1">
      <alignment horizontal="center"/>
    </xf>
    <xf numFmtId="49" fontId="7" fillId="3" borderId="6" xfId="0" applyNumberFormat="1" applyFont="1" applyFill="1" applyBorder="1" applyAlignment="1">
      <alignment horizontal="center" wrapText="1"/>
    </xf>
    <xf numFmtId="173" fontId="11" fillId="2" borderId="4" xfId="0" applyNumberFormat="1" applyFont="1" applyFill="1" applyBorder="1"/>
    <xf numFmtId="0" fontId="13" fillId="2" borderId="4" xfId="0" applyFont="1" applyFill="1" applyBorder="1" applyAlignment="1">
      <alignment vertical="center"/>
    </xf>
    <xf numFmtId="0" fontId="0" fillId="2" borderId="6" xfId="0" applyFill="1" applyBorder="1"/>
    <xf numFmtId="0" fontId="22" fillId="0" borderId="4" xfId="0" applyFont="1" applyBorder="1" applyAlignment="1">
      <alignment horizontal="center"/>
    </xf>
    <xf numFmtId="0" fontId="29" fillId="2" borderId="8" xfId="0" applyFont="1" applyFill="1" applyBorder="1" applyAlignment="1">
      <alignment horizontal="right"/>
    </xf>
    <xf numFmtId="0" fontId="32" fillId="2" borderId="4" xfId="0" applyFont="1" applyFill="1" applyBorder="1" applyAlignment="1">
      <alignment horizontal="left"/>
    </xf>
    <xf numFmtId="49" fontId="42" fillId="2" borderId="10" xfId="0" applyNumberFormat="1" applyFont="1" applyFill="1" applyBorder="1" applyAlignment="1">
      <alignment horizontal="center"/>
    </xf>
    <xf numFmtId="49" fontId="41" fillId="2" borderId="10" xfId="0" applyNumberFormat="1" applyFont="1" applyFill="1" applyBorder="1" applyAlignment="1">
      <alignment horizontal="right"/>
    </xf>
    <xf numFmtId="49" fontId="11" fillId="2" borderId="10" xfId="0" applyNumberFormat="1" applyFont="1" applyFill="1" applyBorder="1" applyAlignment="1">
      <alignment horizontal="center"/>
    </xf>
    <xf numFmtId="1" fontId="11" fillId="2" borderId="9" xfId="0" applyNumberFormat="1" applyFont="1" applyFill="1" applyBorder="1" applyAlignment="1">
      <alignment horizontal="center"/>
    </xf>
    <xf numFmtId="0" fontId="22" fillId="2" borderId="8" xfId="0" applyFont="1" applyFill="1" applyBorder="1" applyAlignment="1">
      <alignment horizontal="center"/>
    </xf>
    <xf numFmtId="0" fontId="32" fillId="0" borderId="4" xfId="0" applyFont="1" applyBorder="1" applyAlignment="1">
      <alignment horizontal="right"/>
    </xf>
    <xf numFmtId="0" fontId="10" fillId="0" borderId="4" xfId="0" applyFont="1" applyBorder="1"/>
    <xf numFmtId="0" fontId="23" fillId="2" borderId="4" xfId="0" applyFont="1" applyFill="1" applyBorder="1" applyAlignment="1">
      <alignment vertical="center" wrapText="1"/>
    </xf>
    <xf numFmtId="0" fontId="22" fillId="0" borderId="9" xfId="0" applyFont="1" applyBorder="1"/>
    <xf numFmtId="0" fontId="22" fillId="0" borderId="7" xfId="0" applyFont="1" applyBorder="1"/>
    <xf numFmtId="2" fontId="22" fillId="2" borderId="13" xfId="0" applyNumberFormat="1" applyFont="1" applyFill="1" applyBorder="1"/>
    <xf numFmtId="49" fontId="11" fillId="0" borderId="10" xfId="0" applyNumberFormat="1" applyFont="1" applyBorder="1" applyAlignment="1">
      <alignment horizontal="right"/>
    </xf>
    <xf numFmtId="0" fontId="11" fillId="0" borderId="10" xfId="0" applyNumberFormat="1" applyFont="1" applyBorder="1" applyAlignment="1">
      <alignment horizontal="center"/>
    </xf>
    <xf numFmtId="0" fontId="22" fillId="0" borderId="10" xfId="0" applyFont="1" applyBorder="1"/>
    <xf numFmtId="2" fontId="11" fillId="0" borderId="4" xfId="0" applyNumberFormat="1" applyFont="1" applyBorder="1" applyAlignment="1">
      <alignment horizontal="center"/>
    </xf>
    <xf numFmtId="173" fontId="11" fillId="0" borderId="4" xfId="0" applyNumberFormat="1" applyFont="1" applyBorder="1"/>
    <xf numFmtId="173" fontId="11" fillId="0" borderId="4" xfId="0" applyNumberFormat="1" applyFont="1" applyBorder="1" applyAlignment="1">
      <alignment horizontal="right"/>
    </xf>
    <xf numFmtId="10" fontId="11" fillId="0" borderId="4" xfId="0" applyNumberFormat="1" applyFont="1" applyBorder="1" applyAlignment="1">
      <alignment horizontal="right"/>
    </xf>
    <xf numFmtId="2" fontId="23" fillId="3" borderId="13" xfId="0" applyNumberFormat="1" applyFont="1" applyFill="1" applyBorder="1" applyAlignment="1">
      <alignment horizontal="center"/>
    </xf>
    <xf numFmtId="49" fontId="23" fillId="3" borderId="11" xfId="0" applyNumberFormat="1" applyFont="1" applyFill="1" applyBorder="1" applyAlignment="1">
      <alignment horizontal="center"/>
    </xf>
    <xf numFmtId="49" fontId="23" fillId="3" borderId="6" xfId="0" applyNumberFormat="1" applyFont="1" applyFill="1" applyBorder="1" applyAlignment="1">
      <alignment horizontal="center"/>
    </xf>
    <xf numFmtId="49" fontId="23" fillId="3" borderId="12" xfId="0" applyNumberFormat="1" applyFont="1" applyFill="1" applyBorder="1" applyAlignment="1">
      <alignment horizontal="center"/>
    </xf>
    <xf numFmtId="49" fontId="44" fillId="3" borderId="13" xfId="0" applyNumberFormat="1" applyFont="1" applyFill="1" applyBorder="1" applyAlignment="1">
      <alignment horizontal="center"/>
    </xf>
    <xf numFmtId="49" fontId="23" fillId="3" borderId="14" xfId="0" applyNumberFormat="1" applyFont="1" applyFill="1" applyBorder="1" applyAlignment="1">
      <alignment horizontal="center"/>
    </xf>
    <xf numFmtId="1" fontId="0" fillId="2" borderId="16" xfId="0" applyNumberFormat="1" applyFill="1" applyBorder="1" applyAlignment="1">
      <alignment horizontal="center" vertical="center"/>
    </xf>
    <xf numFmtId="1" fontId="0" fillId="2" borderId="17" xfId="0" applyNumberFormat="1" applyFill="1" applyBorder="1" applyAlignment="1">
      <alignment horizontal="center" vertical="center"/>
    </xf>
    <xf numFmtId="1" fontId="0" fillId="2" borderId="14" xfId="0" applyNumberFormat="1" applyFill="1" applyBorder="1" applyAlignment="1">
      <alignment horizontal="center" vertical="center"/>
    </xf>
    <xf numFmtId="49" fontId="23" fillId="3" borderId="10" xfId="0" applyNumberFormat="1" applyFont="1" applyFill="1" applyBorder="1" applyAlignment="1">
      <alignment horizontal="center"/>
    </xf>
    <xf numFmtId="1" fontId="0" fillId="2" borderId="9" xfId="0" applyNumberFormat="1" applyFill="1" applyBorder="1" applyAlignment="1">
      <alignment horizontal="center" vertical="center"/>
    </xf>
    <xf numFmtId="1" fontId="0" fillId="2" borderId="8" xfId="0" applyNumberFormat="1" applyFill="1" applyBorder="1" applyAlignment="1">
      <alignment horizontal="center" vertical="center"/>
    </xf>
    <xf numFmtId="1" fontId="0" fillId="2" borderId="10" xfId="0" applyNumberFormat="1" applyFill="1" applyBorder="1" applyAlignment="1">
      <alignment horizontal="center" vertical="center"/>
    </xf>
    <xf numFmtId="49" fontId="23" fillId="3" borderId="15" xfId="0" applyNumberFormat="1" applyFont="1" applyFill="1" applyBorder="1" applyAlignment="1">
      <alignment horizontal="center"/>
    </xf>
    <xf numFmtId="1" fontId="0" fillId="2" borderId="18" xfId="0" applyNumberFormat="1" applyFill="1" applyBorder="1" applyAlignment="1">
      <alignment horizontal="center" vertical="center"/>
    </xf>
    <xf numFmtId="1" fontId="0" fillId="2" borderId="5" xfId="0" applyNumberFormat="1" applyFill="1" applyBorder="1" applyAlignment="1">
      <alignment horizontal="center" vertical="center"/>
    </xf>
    <xf numFmtId="1" fontId="0" fillId="2" borderId="19" xfId="0" applyNumberFormat="1" applyFill="1" applyBorder="1" applyAlignment="1">
      <alignment horizontal="center" vertical="center"/>
    </xf>
    <xf numFmtId="1" fontId="0" fillId="2" borderId="15" xfId="0" applyNumberFormat="1" applyFill="1" applyBorder="1" applyAlignment="1">
      <alignment horizontal="center" vertical="center"/>
    </xf>
    <xf numFmtId="1" fontId="0" fillId="2" borderId="11" xfId="0" applyNumberFormat="1" applyFill="1" applyBorder="1" applyAlignment="1">
      <alignment horizontal="center" vertical="center"/>
    </xf>
    <xf numFmtId="1" fontId="0" fillId="2" borderId="6" xfId="0" applyNumberFormat="1" applyFill="1" applyBorder="1" applyAlignment="1">
      <alignment horizontal="center" vertical="center"/>
    </xf>
    <xf numFmtId="1" fontId="0" fillId="2" borderId="12" xfId="0" applyNumberFormat="1" applyFill="1" applyBorder="1" applyAlignment="1">
      <alignment horizontal="center" vertical="center"/>
    </xf>
    <xf numFmtId="1" fontId="0" fillId="2" borderId="13" xfId="0" applyNumberFormat="1" applyFill="1" applyBorder="1" applyAlignment="1">
      <alignment horizontal="center" vertical="center"/>
    </xf>
    <xf numFmtId="49" fontId="44" fillId="3" borderId="14" xfId="0" applyNumberFormat="1" applyFont="1" applyFill="1" applyBorder="1" applyAlignment="1">
      <alignment horizontal="center"/>
    </xf>
    <xf numFmtId="1" fontId="0" fillId="2" borderId="7" xfId="0" applyNumberFormat="1" applyFill="1" applyBorder="1"/>
    <xf numFmtId="49" fontId="44" fillId="3" borderId="15" xfId="0" applyNumberFormat="1" applyFont="1" applyFill="1" applyBorder="1" applyAlignment="1">
      <alignment horizontal="center"/>
    </xf>
    <xf numFmtId="0" fontId="0" fillId="3" borderId="13" xfId="0" applyFill="1" applyBorder="1" applyAlignment="1">
      <alignment horizontal="center"/>
    </xf>
    <xf numFmtId="2" fontId="0" fillId="2" borderId="13" xfId="0" applyNumberFormat="1" applyFill="1" applyBorder="1" applyAlignment="1">
      <alignment horizontal="center"/>
    </xf>
    <xf numFmtId="0" fontId="32" fillId="2" borderId="8" xfId="0" applyFont="1" applyFill="1" applyBorder="1" applyAlignment="1">
      <alignment horizontal="left"/>
    </xf>
    <xf numFmtId="0" fontId="0" fillId="2" borderId="8" xfId="0" applyFill="1" applyBorder="1"/>
    <xf numFmtId="49" fontId="23" fillId="3" borderId="13" xfId="0" applyNumberFormat="1" applyFont="1" applyFill="1" applyBorder="1" applyAlignment="1">
      <alignment horizontal="center"/>
    </xf>
    <xf numFmtId="2" fontId="23" fillId="2" borderId="4" xfId="0" applyNumberFormat="1" applyFont="1" applyFill="1" applyBorder="1" applyAlignment="1">
      <alignment horizontal="left"/>
    </xf>
    <xf numFmtId="49" fontId="27" fillId="2" borderId="4" xfId="0" applyNumberFormat="1" applyFont="1" applyFill="1" applyBorder="1" applyAlignment="1">
      <alignment horizontal="left"/>
    </xf>
    <xf numFmtId="0" fontId="11" fillId="2" borderId="9" xfId="0" applyFont="1" applyFill="1" applyBorder="1"/>
    <xf numFmtId="1" fontId="11" fillId="2" borderId="8" xfId="0" applyNumberFormat="1" applyFont="1" applyFill="1" applyBorder="1" applyAlignment="1">
      <alignment horizontal="center"/>
    </xf>
    <xf numFmtId="0" fontId="26" fillId="2" borderId="4" xfId="0" applyFont="1" applyFill="1" applyBorder="1" applyAlignment="1">
      <alignment horizontal="center"/>
    </xf>
    <xf numFmtId="0" fontId="23" fillId="2" borderId="4" xfId="0" applyFont="1" applyFill="1" applyBorder="1" applyAlignment="1">
      <alignment horizontal="left" vertical="top"/>
    </xf>
    <xf numFmtId="0" fontId="23" fillId="2" borderId="4" xfId="0" applyFont="1" applyFill="1" applyBorder="1"/>
    <xf numFmtId="0" fontId="0" fillId="2" borderId="4" xfId="0" applyFill="1" applyBorder="1" applyAlignment="1">
      <alignment horizontal="left" vertical="top"/>
    </xf>
    <xf numFmtId="3" fontId="22" fillId="2" borderId="16" xfId="0" applyNumberFormat="1" applyFont="1" applyFill="1" applyBorder="1"/>
    <xf numFmtId="3" fontId="22" fillId="2" borderId="7" xfId="0" applyNumberFormat="1" applyFont="1" applyFill="1" applyBorder="1"/>
    <xf numFmtId="3" fontId="22" fillId="2" borderId="17" xfId="0" applyNumberFormat="1" applyFont="1" applyFill="1" applyBorder="1"/>
    <xf numFmtId="3" fontId="22" fillId="0" borderId="9" xfId="0" applyNumberFormat="1" applyFont="1" applyBorder="1"/>
    <xf numFmtId="3" fontId="0" fillId="0" borderId="4" xfId="0" applyNumberFormat="1" applyBorder="1"/>
    <xf numFmtId="3" fontId="22" fillId="2" borderId="9" xfId="0" applyNumberFormat="1" applyFont="1" applyFill="1" applyBorder="1"/>
    <xf numFmtId="3" fontId="22" fillId="2" borderId="4" xfId="0" applyNumberFormat="1" applyFont="1" applyFill="1" applyBorder="1"/>
    <xf numFmtId="3" fontId="22" fillId="2" borderId="8" xfId="0" applyNumberFormat="1" applyFont="1" applyFill="1" applyBorder="1"/>
    <xf numFmtId="3" fontId="22" fillId="2" borderId="18" xfId="0" applyNumberFormat="1" applyFont="1" applyFill="1" applyBorder="1"/>
    <xf numFmtId="3" fontId="22" fillId="2" borderId="5" xfId="0" applyNumberFormat="1" applyFont="1" applyFill="1" applyBorder="1"/>
    <xf numFmtId="3" fontId="22" fillId="2" borderId="19" xfId="0" applyNumberFormat="1" applyFont="1" applyFill="1" applyBorder="1"/>
    <xf numFmtId="49" fontId="37" fillId="2" borderId="16" xfId="0" applyNumberFormat="1" applyFont="1" applyFill="1" applyBorder="1" applyAlignment="1">
      <alignment vertical="center"/>
    </xf>
    <xf numFmtId="3" fontId="11" fillId="2" borderId="17" xfId="0" applyNumberFormat="1" applyFont="1" applyFill="1" applyBorder="1" applyAlignment="1">
      <alignment vertical="center"/>
    </xf>
    <xf numFmtId="0" fontId="11" fillId="2" borderId="10" xfId="0" applyFont="1" applyFill="1" applyBorder="1" applyAlignment="1">
      <alignment vertical="center"/>
    </xf>
    <xf numFmtId="49" fontId="27" fillId="2" borderId="16" xfId="0" applyNumberFormat="1" applyFont="1" applyFill="1" applyBorder="1" applyAlignment="1">
      <alignment vertical="center"/>
    </xf>
    <xf numFmtId="0" fontId="11" fillId="2" borderId="17" xfId="0" applyFont="1" applyFill="1" applyBorder="1" applyAlignment="1">
      <alignment vertical="center"/>
    </xf>
    <xf numFmtId="49" fontId="11" fillId="2" borderId="11" xfId="0" applyNumberFormat="1" applyFont="1" applyFill="1" applyBorder="1" applyAlignment="1">
      <alignment vertical="center"/>
    </xf>
    <xf numFmtId="0" fontId="11" fillId="2" borderId="6" xfId="0" applyFont="1" applyFill="1" applyBorder="1" applyAlignment="1">
      <alignment vertical="center"/>
    </xf>
    <xf numFmtId="173" fontId="11" fillId="2" borderId="12" xfId="0" applyNumberFormat="1" applyFont="1" applyFill="1" applyBorder="1" applyAlignment="1">
      <alignment vertical="center"/>
    </xf>
    <xf numFmtId="49" fontId="37" fillId="2" borderId="9" xfId="0" applyNumberFormat="1" applyFont="1" applyFill="1" applyBorder="1" applyAlignment="1">
      <alignment vertical="center"/>
    </xf>
    <xf numFmtId="3" fontId="11" fillId="2" borderId="8" xfId="0" applyNumberFormat="1" applyFont="1" applyFill="1" applyBorder="1" applyAlignment="1">
      <alignment vertical="center"/>
    </xf>
    <xf numFmtId="49" fontId="11" fillId="2" borderId="9" xfId="0" applyNumberFormat="1" applyFont="1" applyFill="1" applyBorder="1" applyAlignment="1">
      <alignment vertical="center"/>
    </xf>
    <xf numFmtId="173" fontId="11" fillId="2" borderId="8" xfId="0" applyNumberFormat="1" applyFont="1" applyFill="1" applyBorder="1" applyAlignment="1">
      <alignment vertical="center"/>
    </xf>
    <xf numFmtId="49" fontId="11" fillId="2" borderId="11" xfId="0" applyNumberFormat="1" applyFont="1" applyFill="1" applyBorder="1" applyAlignment="1">
      <alignment horizontal="left" vertical="center"/>
    </xf>
    <xf numFmtId="3" fontId="11" fillId="2" borderId="12" xfId="0" applyNumberFormat="1" applyFont="1" applyFill="1" applyBorder="1" applyAlignment="1">
      <alignment vertical="center"/>
    </xf>
    <xf numFmtId="0" fontId="11" fillId="2" borderId="16" xfId="0" applyFont="1" applyFill="1" applyBorder="1" applyAlignment="1">
      <alignment vertical="center"/>
    </xf>
    <xf numFmtId="0" fontId="11" fillId="2" borderId="7" xfId="0" applyFont="1" applyFill="1" applyBorder="1" applyAlignment="1">
      <alignment vertical="center"/>
    </xf>
    <xf numFmtId="49" fontId="11" fillId="2" borderId="18" xfId="0" applyNumberFormat="1" applyFont="1" applyFill="1" applyBorder="1" applyAlignment="1">
      <alignment vertical="center"/>
    </xf>
    <xf numFmtId="173" fontId="11" fillId="2" borderId="19" xfId="0" applyNumberFormat="1" applyFont="1" applyFill="1" applyBorder="1" applyAlignment="1">
      <alignment vertical="center"/>
    </xf>
    <xf numFmtId="0" fontId="11" fillId="2" borderId="18" xfId="0" applyFont="1" applyFill="1" applyBorder="1" applyAlignment="1">
      <alignment vertical="center"/>
    </xf>
    <xf numFmtId="0" fontId="11" fillId="2" borderId="4" xfId="0" applyFont="1" applyFill="1" applyBorder="1" applyAlignment="1">
      <alignment vertical="center"/>
    </xf>
    <xf numFmtId="49" fontId="37"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49" fontId="27" fillId="2" borderId="16" xfId="0" applyNumberFormat="1" applyFont="1" applyFill="1" applyBorder="1" applyAlignment="1">
      <alignment horizontal="left" vertical="center"/>
    </xf>
    <xf numFmtId="0" fontId="45" fillId="2" borderId="17" xfId="0" applyFont="1" applyFill="1" applyBorder="1" applyAlignment="1">
      <alignment horizontal="center" vertical="center"/>
    </xf>
    <xf numFmtId="0" fontId="27" fillId="2" borderId="14" xfId="0" applyFont="1" applyFill="1" applyBorder="1" applyAlignment="1">
      <alignment vertical="center"/>
    </xf>
    <xf numFmtId="49" fontId="37" fillId="2" borderId="11" xfId="0" applyNumberFormat="1" applyFont="1" applyFill="1" applyBorder="1" applyAlignment="1">
      <alignment vertical="center"/>
    </xf>
    <xf numFmtId="3" fontId="11" fillId="2" borderId="4" xfId="0" applyNumberFormat="1" applyFont="1" applyFill="1" applyBorder="1" applyAlignment="1">
      <alignment vertical="center"/>
    </xf>
    <xf numFmtId="0" fontId="11" fillId="2" borderId="8" xfId="0" applyFont="1" applyFill="1" applyBorder="1" applyAlignment="1">
      <alignment vertical="center"/>
    </xf>
    <xf numFmtId="3" fontId="11" fillId="2" borderId="5" xfId="0" applyNumberFormat="1" applyFont="1" applyFill="1" applyBorder="1" applyAlignment="1">
      <alignment vertical="center"/>
    </xf>
    <xf numFmtId="0" fontId="22" fillId="2" borderId="19" xfId="0" applyFont="1" applyFill="1" applyBorder="1"/>
    <xf numFmtId="3" fontId="11" fillId="2" borderId="7" xfId="0" applyNumberFormat="1" applyFont="1" applyFill="1" applyBorder="1" applyAlignment="1">
      <alignment vertical="center"/>
    </xf>
    <xf numFmtId="164" fontId="22" fillId="2" borderId="4" xfId="0" applyNumberFormat="1" applyFont="1" applyFill="1" applyBorder="1" applyAlignment="1">
      <alignment horizontal="center"/>
    </xf>
    <xf numFmtId="172" fontId="22" fillId="2" borderId="16" xfId="0" applyNumberFormat="1" applyFont="1" applyFill="1" applyBorder="1"/>
    <xf numFmtId="172" fontId="22" fillId="2" borderId="7" xfId="0" applyNumberFormat="1" applyFont="1" applyFill="1" applyBorder="1"/>
    <xf numFmtId="172" fontId="22" fillId="2" borderId="17" xfId="0" applyNumberFormat="1" applyFont="1" applyFill="1" applyBorder="1"/>
    <xf numFmtId="172" fontId="22" fillId="2" borderId="9" xfId="0" applyNumberFormat="1" applyFont="1" applyFill="1" applyBorder="1"/>
    <xf numFmtId="172" fontId="22" fillId="2" borderId="4" xfId="0" applyNumberFormat="1" applyFont="1" applyFill="1" applyBorder="1"/>
    <xf numFmtId="172" fontId="22" fillId="2" borderId="8" xfId="0" applyNumberFormat="1" applyFont="1" applyFill="1" applyBorder="1"/>
    <xf numFmtId="172" fontId="22" fillId="2" borderId="18" xfId="0" applyNumberFormat="1" applyFont="1" applyFill="1" applyBorder="1"/>
    <xf numFmtId="172" fontId="22" fillId="2" borderId="5" xfId="0" applyNumberFormat="1" applyFont="1" applyFill="1" applyBorder="1"/>
    <xf numFmtId="172" fontId="22" fillId="2" borderId="19" xfId="0" applyNumberFormat="1" applyFont="1" applyFill="1" applyBorder="1"/>
    <xf numFmtId="164" fontId="22" fillId="2" borderId="16" xfId="0" applyNumberFormat="1" applyFont="1" applyFill="1" applyBorder="1"/>
    <xf numFmtId="164" fontId="22" fillId="2" borderId="7" xfId="0" applyNumberFormat="1" applyFont="1" applyFill="1" applyBorder="1"/>
    <xf numFmtId="164" fontId="22" fillId="2" borderId="17" xfId="0" applyNumberFormat="1" applyFont="1" applyFill="1" applyBorder="1"/>
    <xf numFmtId="164" fontId="22" fillId="2" borderId="9" xfId="0" applyNumberFormat="1" applyFont="1" applyFill="1" applyBorder="1"/>
    <xf numFmtId="164" fontId="22" fillId="2" borderId="4" xfId="0" applyNumberFormat="1" applyFont="1" applyFill="1" applyBorder="1"/>
    <xf numFmtId="164" fontId="22" fillId="2" borderId="8" xfId="0" applyNumberFormat="1" applyFont="1" applyFill="1" applyBorder="1"/>
    <xf numFmtId="164" fontId="22" fillId="2" borderId="18" xfId="0" applyNumberFormat="1" applyFont="1" applyFill="1" applyBorder="1"/>
    <xf numFmtId="164" fontId="22" fillId="2" borderId="5" xfId="0" applyNumberFormat="1" applyFont="1" applyFill="1" applyBorder="1"/>
    <xf numFmtId="164" fontId="22" fillId="2" borderId="19" xfId="0" applyNumberFormat="1" applyFont="1" applyFill="1" applyBorder="1"/>
    <xf numFmtId="164" fontId="22" fillId="2" borderId="16" xfId="0" applyNumberFormat="1" applyFont="1" applyFill="1" applyBorder="1" applyAlignment="1">
      <alignment horizontal="center"/>
    </xf>
    <xf numFmtId="164" fontId="22" fillId="2" borderId="7" xfId="0" applyNumberFormat="1" applyFont="1" applyFill="1" applyBorder="1" applyAlignment="1">
      <alignment horizontal="center"/>
    </xf>
    <xf numFmtId="164" fontId="22" fillId="2" borderId="17" xfId="0" applyNumberFormat="1" applyFont="1" applyFill="1" applyBorder="1" applyAlignment="1">
      <alignment horizontal="center"/>
    </xf>
    <xf numFmtId="164" fontId="22" fillId="2" borderId="9" xfId="0" applyNumberFormat="1" applyFont="1" applyFill="1" applyBorder="1" applyAlignment="1">
      <alignment horizontal="center"/>
    </xf>
    <xf numFmtId="164" fontId="22" fillId="2" borderId="8" xfId="0" applyNumberFormat="1" applyFont="1" applyFill="1" applyBorder="1" applyAlignment="1">
      <alignment horizontal="center"/>
    </xf>
    <xf numFmtId="164" fontId="22" fillId="2" borderId="18" xfId="0" applyNumberFormat="1" applyFont="1" applyFill="1" applyBorder="1" applyAlignment="1">
      <alignment horizontal="center"/>
    </xf>
    <xf numFmtId="164" fontId="22" fillId="2" borderId="5" xfId="0" applyNumberFormat="1" applyFont="1" applyFill="1" applyBorder="1" applyAlignment="1">
      <alignment horizontal="center"/>
    </xf>
    <xf numFmtId="164" fontId="22" fillId="2" borderId="19" xfId="0" applyNumberFormat="1" applyFont="1" applyFill="1" applyBorder="1" applyAlignment="1">
      <alignment horizontal="center"/>
    </xf>
    <xf numFmtId="0" fontId="11" fillId="2" borderId="14" xfId="0" applyFont="1" applyFill="1" applyBorder="1"/>
    <xf numFmtId="0" fontId="11" fillId="2" borderId="16" xfId="0" applyFont="1" applyFill="1" applyBorder="1"/>
    <xf numFmtId="0" fontId="11" fillId="2" borderId="17" xfId="0" applyFont="1" applyFill="1" applyBorder="1"/>
    <xf numFmtId="0" fontId="11" fillId="5" borderId="20" xfId="0" applyFont="1" applyFill="1" applyBorder="1"/>
    <xf numFmtId="49" fontId="11" fillId="5" borderId="21" xfId="0" applyNumberFormat="1" applyFont="1" applyFill="1" applyBorder="1" applyAlignment="1">
      <alignment horizontal="center"/>
    </xf>
    <xf numFmtId="0" fontId="11" fillId="5" borderId="22" xfId="0" applyFont="1" applyFill="1" applyBorder="1"/>
    <xf numFmtId="0" fontId="11" fillId="2" borderId="15" xfId="0" applyFont="1" applyFill="1" applyBorder="1"/>
    <xf numFmtId="0" fontId="11" fillId="2" borderId="18" xfId="0" applyFont="1" applyFill="1" applyBorder="1"/>
    <xf numFmtId="49" fontId="11" fillId="2" borderId="19" xfId="0" applyNumberFormat="1" applyFont="1" applyFill="1" applyBorder="1" applyAlignment="1">
      <alignment horizontal="center" wrapText="1"/>
    </xf>
    <xf numFmtId="49" fontId="11" fillId="2" borderId="23" xfId="0" applyNumberFormat="1"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49" fontId="11" fillId="2" borderId="25" xfId="0" applyNumberFormat="1" applyFont="1" applyFill="1" applyBorder="1" applyAlignment="1">
      <alignment horizontal="center" vertical="center" wrapText="1"/>
    </xf>
    <xf numFmtId="0" fontId="11" fillId="2" borderId="13" xfId="0" applyFont="1" applyFill="1" applyBorder="1"/>
    <xf numFmtId="0" fontId="11" fillId="2" borderId="11" xfId="0" applyFont="1" applyFill="1" applyBorder="1"/>
    <xf numFmtId="49" fontId="11" fillId="2" borderId="12" xfId="0" applyNumberFormat="1" applyFont="1" applyFill="1" applyBorder="1" applyAlignment="1">
      <alignment horizontal="center" wrapText="1"/>
    </xf>
    <xf numFmtId="49" fontId="11" fillId="2" borderId="11"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4" xfId="0" applyNumberFormat="1" applyFont="1" applyFill="1" applyBorder="1"/>
    <xf numFmtId="49" fontId="11" fillId="2" borderId="16" xfId="0" applyNumberFormat="1" applyFont="1" applyFill="1" applyBorder="1"/>
    <xf numFmtId="3" fontId="11" fillId="2" borderId="17" xfId="0" applyNumberFormat="1" applyFont="1" applyFill="1" applyBorder="1" applyAlignment="1">
      <alignment horizontal="center"/>
    </xf>
    <xf numFmtId="3" fontId="11" fillId="2" borderId="16" xfId="0" applyNumberFormat="1" applyFont="1" applyFill="1" applyBorder="1"/>
    <xf numFmtId="3" fontId="11" fillId="2" borderId="7" xfId="0" applyNumberFormat="1" applyFont="1" applyFill="1" applyBorder="1"/>
    <xf numFmtId="173" fontId="11" fillId="2" borderId="17" xfId="0" applyNumberFormat="1" applyFont="1" applyFill="1" applyBorder="1"/>
    <xf numFmtId="49" fontId="11" fillId="2" borderId="9" xfId="0" applyNumberFormat="1" applyFont="1" applyFill="1" applyBorder="1"/>
    <xf numFmtId="3" fontId="11" fillId="2" borderId="8" xfId="0" applyNumberFormat="1" applyFont="1" applyFill="1" applyBorder="1" applyAlignment="1">
      <alignment horizontal="center"/>
    </xf>
    <xf numFmtId="3" fontId="11" fillId="2" borderId="9" xfId="0" applyNumberFormat="1" applyFont="1" applyFill="1" applyBorder="1"/>
    <xf numFmtId="3" fontId="11" fillId="2" borderId="4" xfId="0" applyNumberFormat="1" applyFont="1" applyFill="1" applyBorder="1"/>
    <xf numFmtId="173" fontId="11" fillId="2" borderId="8" xfId="0" applyNumberFormat="1" applyFont="1" applyFill="1" applyBorder="1"/>
    <xf numFmtId="0" fontId="11" fillId="2" borderId="15" xfId="0" applyNumberFormat="1" applyFont="1" applyFill="1" applyBorder="1"/>
    <xf numFmtId="49" fontId="11" fillId="2" borderId="18" xfId="0" applyNumberFormat="1" applyFont="1" applyFill="1" applyBorder="1"/>
    <xf numFmtId="3" fontId="11" fillId="2" borderId="19" xfId="0" applyNumberFormat="1" applyFont="1" applyFill="1" applyBorder="1" applyAlignment="1">
      <alignment horizontal="center"/>
    </xf>
    <xf numFmtId="3" fontId="11" fillId="2" borderId="18" xfId="0" applyNumberFormat="1" applyFont="1" applyFill="1" applyBorder="1"/>
    <xf numFmtId="3" fontId="11" fillId="2" borderId="5" xfId="0" applyNumberFormat="1" applyFont="1" applyFill="1" applyBorder="1"/>
    <xf numFmtId="173" fontId="11" fillId="2" borderId="19" xfId="0" applyNumberFormat="1" applyFont="1" applyFill="1" applyBorder="1"/>
    <xf numFmtId="0" fontId="11" fillId="2" borderId="17" xfId="0" applyFont="1" applyFill="1" applyBorder="1" applyAlignment="1">
      <alignment horizontal="center"/>
    </xf>
    <xf numFmtId="0" fontId="46" fillId="2" borderId="4" xfId="0" applyFont="1" applyFill="1" applyBorder="1" applyAlignment="1">
      <alignment horizontal="center"/>
    </xf>
    <xf numFmtId="0" fontId="47" fillId="2" borderId="4" xfId="0" applyFont="1" applyFill="1" applyBorder="1" applyAlignment="1">
      <alignment horizontal="center"/>
    </xf>
    <xf numFmtId="0" fontId="48" fillId="2" borderId="4" xfId="0" applyFont="1" applyFill="1" applyBorder="1" applyAlignment="1">
      <alignment horizontal="center"/>
    </xf>
    <xf numFmtId="1" fontId="11" fillId="2" borderId="4" xfId="0" applyNumberFormat="1" applyFont="1" applyFill="1" applyBorder="1"/>
    <xf numFmtId="0" fontId="38" fillId="2" borderId="4" xfId="0" applyFont="1" applyFill="1" applyBorder="1" applyAlignment="1">
      <alignment horizontal="center" vertical="top" wrapText="1"/>
    </xf>
    <xf numFmtId="49" fontId="49" fillId="2" borderId="7" xfId="0" applyNumberFormat="1" applyFont="1" applyFill="1" applyBorder="1"/>
    <xf numFmtId="49" fontId="49" fillId="2" borderId="4" xfId="0" applyNumberFormat="1" applyFont="1" applyFill="1" applyBorder="1"/>
    <xf numFmtId="49" fontId="7" fillId="2" borderId="4" xfId="0" applyNumberFormat="1" applyFont="1" applyFill="1" applyBorder="1" applyAlignment="1">
      <alignment horizontal="left"/>
    </xf>
    <xf numFmtId="0" fontId="28" fillId="2" borderId="4" xfId="0" applyFont="1" applyFill="1" applyBorder="1"/>
    <xf numFmtId="0" fontId="22" fillId="2" borderId="4" xfId="0" applyFont="1" applyFill="1" applyBorder="1" applyAlignment="1">
      <alignment horizontal="left" vertical="top" wrapText="1"/>
    </xf>
    <xf numFmtId="0" fontId="22" fillId="2" borderId="4" xfId="0" applyFont="1" applyFill="1" applyBorder="1" applyAlignment="1">
      <alignment wrapText="1"/>
    </xf>
    <xf numFmtId="0" fontId="28" fillId="2" borderId="4" xfId="0" applyFont="1" applyFill="1" applyBorder="1" applyAlignment="1">
      <alignment horizontal="left" vertical="center" wrapText="1"/>
    </xf>
    <xf numFmtId="0" fontId="51" fillId="2" borderId="4" xfId="0" applyFont="1" applyFill="1" applyBorder="1" applyAlignment="1">
      <alignment horizontal="left" vertical="center" wrapText="1"/>
    </xf>
    <xf numFmtId="49" fontId="52" fillId="2" borderId="4" xfId="1" applyNumberFormat="1" applyFill="1" applyBorder="1" applyAlignment="1">
      <alignment horizontal="justify"/>
    </xf>
    <xf numFmtId="49" fontId="52" fillId="2" borderId="4" xfId="1" applyNumberFormat="1" applyFill="1" applyBorder="1" applyAlignment="1">
      <alignment horizontal="left"/>
    </xf>
    <xf numFmtId="49" fontId="52" fillId="2" borderId="4" xfId="1" applyNumberFormat="1" applyFill="1" applyBorder="1" applyAlignment="1">
      <alignment horizontal="left" vertical="center" wrapText="1"/>
    </xf>
    <xf numFmtId="49" fontId="52" fillId="2" borderId="4" xfId="1" applyNumberFormat="1" applyFill="1" applyBorder="1"/>
    <xf numFmtId="49" fontId="52" fillId="2" borderId="4" xfId="1" applyNumberFormat="1" applyFill="1" applyBorder="1" applyAlignment="1">
      <alignment horizontal="right"/>
    </xf>
    <xf numFmtId="49" fontId="52" fillId="0" borderId="4" xfId="1" applyNumberFormat="1" applyBorder="1" applyAlignment="1">
      <alignment horizontal="right"/>
    </xf>
    <xf numFmtId="49" fontId="13" fillId="7" borderId="4" xfId="0" applyNumberFormat="1" applyFont="1" applyFill="1" applyBorder="1" applyAlignment="1">
      <alignment horizontal="center" vertical="center"/>
    </xf>
    <xf numFmtId="49" fontId="32" fillId="6" borderId="4" xfId="0" applyNumberFormat="1" applyFont="1" applyFill="1" applyBorder="1" applyAlignment="1">
      <alignment horizontal="center" vertical="center"/>
    </xf>
    <xf numFmtId="0" fontId="0" fillId="0" borderId="4" xfId="0" applyNumberFormat="1" applyBorder="1"/>
    <xf numFmtId="0" fontId="12" fillId="2" borderId="4" xfId="0" applyFont="1" applyFill="1" applyBorder="1" applyAlignment="1">
      <alignment horizontal="justify"/>
    </xf>
    <xf numFmtId="0" fontId="32" fillId="2" borderId="4" xfId="0" applyFont="1" applyFill="1" applyBorder="1"/>
    <xf numFmtId="0" fontId="32" fillId="0" borderId="4" xfId="0" applyFont="1" applyBorder="1"/>
    <xf numFmtId="3" fontId="0" fillId="2" borderId="9" xfId="0" applyNumberFormat="1" applyFill="1" applyBorder="1"/>
    <xf numFmtId="49" fontId="53" fillId="6" borderId="4" xfId="0" applyNumberFormat="1" applyFont="1" applyFill="1" applyBorder="1" applyAlignment="1">
      <alignment horizontal="center" vertical="center"/>
    </xf>
    <xf numFmtId="49" fontId="13" fillId="7" borderId="4" xfId="0" applyNumberFormat="1" applyFont="1" applyFill="1" applyBorder="1" applyAlignment="1">
      <alignment horizontal="center" vertical="center"/>
    </xf>
    <xf numFmtId="49" fontId="52" fillId="2" borderId="4" xfId="1" applyNumberFormat="1" applyFill="1" applyBorder="1" applyAlignment="1">
      <alignment horizontal="right" vertical="top" wrapText="1"/>
    </xf>
    <xf numFmtId="0" fontId="52" fillId="2" borderId="4" xfId="1" applyFill="1" applyBorder="1" applyAlignment="1">
      <alignment horizontal="right" vertical="top" wrapText="1"/>
    </xf>
    <xf numFmtId="49" fontId="11" fillId="2" borderId="4" xfId="0" applyNumberFormat="1" applyFont="1" applyFill="1" applyBorder="1" applyAlignment="1">
      <alignment horizontal="justify" vertical="top" wrapText="1"/>
    </xf>
    <xf numFmtId="0" fontId="11" fillId="2" borderId="4" xfId="0" applyFont="1" applyFill="1" applyBorder="1" applyAlignment="1">
      <alignment horizontal="justify" vertical="top" wrapText="1"/>
    </xf>
    <xf numFmtId="0" fontId="0" fillId="2" borderId="4" xfId="0" applyFill="1" applyBorder="1" applyAlignment="1">
      <alignment horizontal="justify" vertical="top" wrapText="1"/>
    </xf>
    <xf numFmtId="49" fontId="22" fillId="2" borderId="4" xfId="0" applyNumberFormat="1" applyFont="1" applyFill="1" applyBorder="1" applyAlignment="1">
      <alignment vertical="center" wrapText="1"/>
    </xf>
    <xf numFmtId="0" fontId="22" fillId="2" borderId="4" xfId="0" applyFont="1" applyFill="1" applyBorder="1" applyAlignment="1">
      <alignment vertical="center" wrapText="1"/>
    </xf>
    <xf numFmtId="49" fontId="0" fillId="2" borderId="4" xfId="0" applyNumberFormat="1" applyFill="1" applyBorder="1" applyAlignment="1">
      <alignment vertical="center" wrapText="1"/>
    </xf>
    <xf numFmtId="0" fontId="0" fillId="2" borderId="4" xfId="0" applyFill="1" applyBorder="1" applyAlignment="1">
      <alignment vertical="center" wrapText="1"/>
    </xf>
    <xf numFmtId="49" fontId="11"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49" fontId="11" fillId="3" borderId="6" xfId="0" applyNumberFormat="1" applyFont="1" applyFill="1" applyBorder="1" applyAlignment="1">
      <alignment horizontal="center"/>
    </xf>
    <xf numFmtId="0" fontId="11" fillId="3" borderId="6" xfId="0" applyFont="1" applyFill="1" applyBorder="1" applyAlignment="1">
      <alignment horizontal="center"/>
    </xf>
    <xf numFmtId="0" fontId="23" fillId="2" borderId="4" xfId="0" applyFont="1" applyFill="1" applyBorder="1" applyAlignment="1">
      <alignment horizontal="justify" vertical="top" wrapText="1"/>
    </xf>
    <xf numFmtId="0" fontId="16" fillId="2" borderId="4" xfId="0" applyFont="1" applyFill="1" applyBorder="1" applyAlignment="1">
      <alignment horizontal="right" vertical="top" wrapText="1"/>
    </xf>
    <xf numFmtId="49" fontId="11" fillId="2" borderId="4" xfId="0" applyNumberFormat="1" applyFont="1" applyFill="1" applyBorder="1" applyAlignment="1">
      <alignment horizontal="left"/>
    </xf>
    <xf numFmtId="0" fontId="11" fillId="2" borderId="4" xfId="0" applyFont="1" applyFill="1" applyBorder="1" applyAlignment="1">
      <alignment horizontal="left"/>
    </xf>
    <xf numFmtId="49" fontId="11" fillId="2" borderId="4" xfId="0" applyNumberFormat="1" applyFont="1" applyFill="1" applyBorder="1" applyAlignment="1">
      <alignment horizontal="right"/>
    </xf>
    <xf numFmtId="0" fontId="11" fillId="2" borderId="4" xfId="0" applyFont="1" applyFill="1" applyBorder="1" applyAlignment="1">
      <alignment horizontal="right"/>
    </xf>
    <xf numFmtId="49" fontId="11" fillId="2" borderId="5" xfId="0" applyNumberFormat="1" applyFont="1" applyFill="1" applyBorder="1" applyAlignment="1">
      <alignment horizontal="right"/>
    </xf>
    <xf numFmtId="0" fontId="11" fillId="2" borderId="5" xfId="0" applyFont="1" applyFill="1" applyBorder="1" applyAlignment="1">
      <alignment horizontal="right"/>
    </xf>
    <xf numFmtId="49" fontId="11" fillId="3" borderId="6" xfId="0" applyNumberFormat="1" applyFont="1" applyFill="1" applyBorder="1" applyAlignment="1">
      <alignment horizontal="right"/>
    </xf>
    <xf numFmtId="0" fontId="11" fillId="3" borderId="6" xfId="0" applyFont="1" applyFill="1" applyBorder="1" applyAlignment="1">
      <alignment horizontal="right"/>
    </xf>
    <xf numFmtId="49" fontId="11" fillId="2" borderId="4" xfId="0" applyNumberFormat="1" applyFont="1" applyFill="1" applyBorder="1" applyAlignment="1">
      <alignment horizontal="justify" vertical="center" wrapText="1"/>
    </xf>
    <xf numFmtId="0" fontId="0" fillId="2" borderId="4" xfId="0" applyFill="1" applyBorder="1" applyAlignment="1">
      <alignment horizontal="justify" vertical="center" wrapText="1"/>
    </xf>
    <xf numFmtId="49" fontId="11" fillId="2" borderId="5" xfId="0" applyNumberFormat="1" applyFont="1" applyFill="1" applyBorder="1" applyAlignment="1">
      <alignment horizontal="center"/>
    </xf>
    <xf numFmtId="0" fontId="11" fillId="2" borderId="5" xfId="0" applyFont="1" applyFill="1" applyBorder="1" applyAlignment="1">
      <alignment horizontal="center"/>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53" fillId="6" borderId="4" xfId="0" applyNumberFormat="1" applyFont="1" applyFill="1" applyBorder="1" applyAlignment="1">
      <alignment horizontal="center"/>
    </xf>
    <xf numFmtId="49" fontId="52" fillId="2" borderId="4" xfId="1" applyNumberFormat="1" applyFill="1" applyBorder="1" applyAlignment="1">
      <alignment horizontal="right"/>
    </xf>
    <xf numFmtId="0" fontId="52" fillId="2" borderId="4" xfId="1" applyFill="1" applyBorder="1" applyAlignment="1">
      <alignment horizontal="right"/>
    </xf>
    <xf numFmtId="49" fontId="11" fillId="2" borderId="4" xfId="0" applyNumberFormat="1" applyFont="1" applyFill="1" applyBorder="1" applyAlignment="1">
      <alignment horizontal="justify" wrapText="1"/>
    </xf>
    <xf numFmtId="0" fontId="11" fillId="2" borderId="4" xfId="0" applyFont="1" applyFill="1" applyBorder="1" applyAlignment="1">
      <alignment horizontal="justify" wrapText="1"/>
    </xf>
    <xf numFmtId="0" fontId="23" fillId="2" borderId="4" xfId="0" applyFont="1" applyFill="1" applyBorder="1" applyAlignment="1">
      <alignment horizontal="justify" vertical="center" wrapText="1"/>
    </xf>
    <xf numFmtId="49" fontId="11" fillId="2" borderId="4" xfId="0" applyNumberFormat="1" applyFont="1" applyFill="1" applyBorder="1" applyAlignment="1">
      <alignment horizontal="center" vertical="top" wrapText="1"/>
    </xf>
    <xf numFmtId="0" fontId="11" fillId="2" borderId="4" xfId="0" applyFont="1" applyFill="1" applyBorder="1" applyAlignment="1">
      <alignment horizontal="center" vertical="top" wrapText="1"/>
    </xf>
    <xf numFmtId="49" fontId="11" fillId="3" borderId="11" xfId="0" applyNumberFormat="1" applyFont="1" applyFill="1" applyBorder="1" applyAlignment="1">
      <alignment horizontal="center"/>
    </xf>
    <xf numFmtId="0" fontId="11" fillId="3" borderId="12" xfId="0" applyFont="1" applyFill="1" applyBorder="1" applyAlignment="1">
      <alignment horizontal="center"/>
    </xf>
    <xf numFmtId="49" fontId="11" fillId="3" borderId="4" xfId="0" applyNumberFormat="1" applyFont="1" applyFill="1" applyBorder="1" applyAlignment="1">
      <alignment horizontal="center"/>
    </xf>
    <xf numFmtId="0" fontId="11" fillId="3" borderId="4" xfId="0" applyFont="1" applyFill="1" applyBorder="1" applyAlignment="1">
      <alignment horizontal="center"/>
    </xf>
    <xf numFmtId="0" fontId="11" fillId="3" borderId="8" xfId="0" applyFont="1" applyFill="1" applyBorder="1" applyAlignment="1">
      <alignment horizontal="center"/>
    </xf>
    <xf numFmtId="0" fontId="11" fillId="2" borderId="4" xfId="0" applyFont="1" applyFill="1" applyBorder="1" applyAlignment="1">
      <alignment horizontal="justify" vertical="center" wrapText="1"/>
    </xf>
    <xf numFmtId="49" fontId="11" fillId="3" borderId="4"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49" fontId="11" fillId="3" borderId="6" xfId="0" applyNumberFormat="1" applyFont="1" applyFill="1" applyBorder="1" applyAlignment="1">
      <alignment horizontal="center"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vertical="center" wrapText="1"/>
    </xf>
    <xf numFmtId="0" fontId="11" fillId="3" borderId="5" xfId="0" applyFont="1" applyFill="1" applyBorder="1" applyAlignment="1">
      <alignment vertical="center" wrapText="1"/>
    </xf>
    <xf numFmtId="0" fontId="1" fillId="0" borderId="4" xfId="0" applyFont="1" applyBorder="1" applyAlignment="1">
      <alignment horizontal="right"/>
    </xf>
    <xf numFmtId="0" fontId="11" fillId="0" borderId="4" xfId="0" applyFont="1" applyBorder="1" applyAlignment="1">
      <alignment horizontal="left"/>
    </xf>
    <xf numFmtId="49" fontId="33" fillId="2" borderId="4" xfId="0" applyNumberFormat="1" applyFont="1" applyFill="1" applyBorder="1" applyAlignment="1">
      <alignment horizontal="left"/>
    </xf>
    <xf numFmtId="0" fontId="33" fillId="2" borderId="4" xfId="0" applyFont="1" applyFill="1" applyBorder="1" applyAlignment="1">
      <alignment horizontal="left"/>
    </xf>
    <xf numFmtId="0" fontId="33" fillId="0" borderId="4" xfId="0" applyFont="1" applyBorder="1" applyAlignment="1">
      <alignment horizontal="left"/>
    </xf>
    <xf numFmtId="49" fontId="11" fillId="2" borderId="4" xfId="0" applyNumberFormat="1" applyFont="1" applyFill="1" applyBorder="1" applyAlignment="1">
      <alignment horizontal="left" wrapText="1"/>
    </xf>
    <xf numFmtId="0" fontId="11" fillId="2" borderId="4" xfId="0" applyFont="1" applyFill="1" applyBorder="1" applyAlignment="1">
      <alignment horizontal="left" wrapText="1"/>
    </xf>
    <xf numFmtId="49" fontId="11" fillId="2" borderId="4" xfId="0" applyNumberFormat="1" applyFont="1" applyFill="1" applyBorder="1" applyAlignment="1">
      <alignment horizontal="left" vertical="center" wrapText="1"/>
    </xf>
    <xf numFmtId="0" fontId="11" fillId="2" borderId="4" xfId="0" applyFont="1" applyFill="1" applyBorder="1" applyAlignment="1">
      <alignment horizontal="left" vertical="center" wrapText="1"/>
    </xf>
    <xf numFmtId="0" fontId="0" fillId="2" borderId="4" xfId="0" applyFill="1" applyBorder="1" applyAlignment="1">
      <alignment wrapText="1"/>
    </xf>
    <xf numFmtId="49" fontId="11" fillId="2" borderId="4" xfId="0" applyNumberFormat="1" applyFont="1" applyFill="1" applyBorder="1" applyAlignment="1">
      <alignment horizontal="center" wrapText="1"/>
    </xf>
    <xf numFmtId="0" fontId="0" fillId="2" borderId="4" xfId="0" applyFill="1" applyBorder="1" applyAlignment="1">
      <alignment horizontal="center" wrapText="1"/>
    </xf>
    <xf numFmtId="49" fontId="27" fillId="2" borderId="4" xfId="0" applyNumberFormat="1" applyFont="1" applyFill="1" applyBorder="1" applyAlignment="1">
      <alignment horizontal="left" vertical="center" wrapText="1"/>
    </xf>
    <xf numFmtId="0" fontId="27" fillId="2" borderId="4" xfId="0" applyFont="1" applyFill="1" applyBorder="1" applyAlignment="1">
      <alignment horizontal="left" vertical="center" wrapText="1"/>
    </xf>
    <xf numFmtId="49" fontId="32" fillId="6" borderId="4" xfId="0" applyNumberFormat="1" applyFont="1" applyFill="1" applyBorder="1" applyAlignment="1">
      <alignment horizontal="center" vertical="center"/>
    </xf>
    <xf numFmtId="49" fontId="11" fillId="2" borderId="4" xfId="0" applyNumberFormat="1" applyFont="1" applyFill="1" applyBorder="1" applyAlignment="1">
      <alignment horizontal="left" vertical="top"/>
    </xf>
    <xf numFmtId="0" fontId="11" fillId="2" borderId="4" xfId="0" applyFont="1" applyFill="1" applyBorder="1" applyAlignment="1">
      <alignment horizontal="left" vertical="top"/>
    </xf>
    <xf numFmtId="49" fontId="49" fillId="2" borderId="4" xfId="0" applyNumberFormat="1" applyFont="1" applyFill="1" applyBorder="1" applyAlignment="1">
      <alignment horizontal="justify" vertical="center" wrapText="1"/>
    </xf>
    <xf numFmtId="0" fontId="22" fillId="2" borderId="4" xfId="0" applyFont="1" applyFill="1" applyBorder="1"/>
    <xf numFmtId="49" fontId="49" fillId="2" borderId="4" xfId="0" applyNumberFormat="1" applyFont="1" applyFill="1" applyBorder="1" applyAlignment="1">
      <alignment horizontal="justify" vertical="top" wrapText="1"/>
    </xf>
    <xf numFmtId="0" fontId="49" fillId="2" borderId="4" xfId="0" applyFont="1" applyFill="1" applyBorder="1" applyAlignment="1">
      <alignment horizontal="justify" vertical="top" wrapText="1"/>
    </xf>
    <xf numFmtId="49" fontId="14" fillId="2" borderId="4" xfId="0" applyNumberFormat="1" applyFont="1" applyFill="1" applyBorder="1" applyAlignment="1">
      <alignment horizontal="center"/>
    </xf>
    <xf numFmtId="0" fontId="14" fillId="2" borderId="4" xfId="0" applyFont="1" applyFill="1" applyBorder="1" applyAlignment="1">
      <alignment horizontal="center"/>
    </xf>
    <xf numFmtId="49" fontId="22" fillId="2" borderId="4" xfId="0" applyNumberFormat="1" applyFont="1" applyFill="1" applyBorder="1" applyAlignment="1">
      <alignment horizontal="left" wrapText="1"/>
    </xf>
    <xf numFmtId="0" fontId="22" fillId="2" borderId="4" xfId="0" applyFont="1" applyFill="1" applyBorder="1" applyAlignment="1">
      <alignment wrapText="1"/>
    </xf>
    <xf numFmtId="49" fontId="22" fillId="2" borderId="4" xfId="0" applyNumberFormat="1" applyFont="1" applyFill="1" applyBorder="1" applyAlignment="1">
      <alignment horizontal="justify" vertical="center" wrapText="1"/>
    </xf>
    <xf numFmtId="0" fontId="22" fillId="2" borderId="4" xfId="0" applyFont="1" applyFill="1" applyBorder="1" applyAlignment="1">
      <alignment horizontal="justify" vertical="center" wrapText="1"/>
    </xf>
    <xf numFmtId="0" fontId="22" fillId="2" borderId="4" xfId="0" applyFont="1" applyFill="1" applyBorder="1" applyAlignment="1">
      <alignment horizontal="left" wrapText="1"/>
    </xf>
    <xf numFmtId="49" fontId="22" fillId="2" borderId="4" xfId="0" applyNumberFormat="1" applyFont="1" applyFill="1" applyBorder="1" applyAlignment="1">
      <alignment horizontal="left" vertical="top" wrapText="1"/>
    </xf>
    <xf numFmtId="0" fontId="22" fillId="2" borderId="4" xfId="0" applyFont="1" applyFill="1" applyBorder="1" applyAlignment="1">
      <alignment horizontal="left" vertical="top" wrapText="1"/>
    </xf>
    <xf numFmtId="49" fontId="22" fillId="2" borderId="4" xfId="0" applyNumberFormat="1" applyFont="1" applyFill="1" applyBorder="1" applyAlignment="1">
      <alignment horizontal="left"/>
    </xf>
    <xf numFmtId="0" fontId="22" fillId="2" borderId="4" xfId="0" applyFont="1" applyFill="1" applyBorder="1" applyAlignment="1">
      <alignment horizontal="left"/>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wrapText="1"/>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D8D8D8"/>
      <rgbColor rgb="FFFCF305"/>
      <rgbColor rgb="FFC0C0C0"/>
      <rgbColor rgb="FF333399"/>
      <rgbColor rgb="FF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8.png"/><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15.png"/><Relationship Id="rId6" Type="http://schemas.openxmlformats.org/officeDocument/2006/relationships/image" Target="../media/image26.png"/><Relationship Id="rId5" Type="http://schemas.openxmlformats.org/officeDocument/2006/relationships/image" Target="../media/image25.png"/><Relationship Id="rId10" Type="http://schemas.openxmlformats.org/officeDocument/2006/relationships/image" Target="../media/image7.png"/><Relationship Id="rId4" Type="http://schemas.openxmlformats.org/officeDocument/2006/relationships/image" Target="../media/image24.png"/><Relationship Id="rId9"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1.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5" Type="http://schemas.openxmlformats.org/officeDocument/2006/relationships/image" Target="../media/image7.png"/><Relationship Id="rId4" Type="http://schemas.openxmlformats.org/officeDocument/2006/relationships/image" Target="../media/image35.png"/></Relationships>
</file>

<file path=xl/drawings/_rels/drawing15.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7.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7.png"/><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518746</xdr:colOff>
      <xdr:row>24</xdr:row>
      <xdr:rowOff>152400</xdr:rowOff>
    </xdr:to>
    <xdr:pic>
      <xdr:nvPicPr>
        <xdr:cNvPr id="3" name="Imagen 2">
          <a:extLst>
            <a:ext uri="{FF2B5EF4-FFF2-40B4-BE49-F238E27FC236}">
              <a16:creationId xmlns:a16="http://schemas.microsoft.com/office/drawing/2014/main" id="{BBB8DC7E-9AD1-474F-B3FF-1388A1D50872}"/>
            </a:ext>
          </a:extLst>
        </xdr:cNvPr>
        <xdr:cNvPicPr>
          <a:picLocks noChangeAspect="1"/>
        </xdr:cNvPicPr>
      </xdr:nvPicPr>
      <xdr:blipFill>
        <a:blip xmlns:r="http://schemas.openxmlformats.org/officeDocument/2006/relationships" r:embed="rId1"/>
        <a:stretch>
          <a:fillRect/>
        </a:stretch>
      </xdr:blipFill>
      <xdr:spPr>
        <a:xfrm>
          <a:off x="6229350" y="17145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17</xdr:row>
      <xdr:rowOff>65744</xdr:rowOff>
    </xdr:from>
    <xdr:to>
      <xdr:col>6</xdr:col>
      <xdr:colOff>371636</xdr:colOff>
      <xdr:row>18</xdr:row>
      <xdr:rowOff>180719</xdr:rowOff>
    </xdr:to>
    <xdr:pic>
      <xdr:nvPicPr>
        <xdr:cNvPr id="27" name="image.pdf" descr="image.pdf">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1"/>
        <a:stretch>
          <a:fillRect/>
        </a:stretch>
      </xdr:blipFill>
      <xdr:spPr>
        <a:xfrm>
          <a:off x="2082800" y="3010874"/>
          <a:ext cx="2784637" cy="315001"/>
        </a:xfrm>
        <a:prstGeom prst="rect">
          <a:avLst/>
        </a:prstGeom>
        <a:ln w="12700" cap="flat">
          <a:noFill/>
          <a:miter lim="400000"/>
        </a:ln>
        <a:effectLst/>
      </xdr:spPr>
    </xdr:pic>
    <xdr:clientData/>
  </xdr:twoCellAnchor>
  <xdr:twoCellAnchor>
    <xdr:from>
      <xdr:col>2</xdr:col>
      <xdr:colOff>607020</xdr:colOff>
      <xdr:row>20</xdr:row>
      <xdr:rowOff>55507</xdr:rowOff>
    </xdr:from>
    <xdr:to>
      <xdr:col>5</xdr:col>
      <xdr:colOff>536897</xdr:colOff>
      <xdr:row>23</xdr:row>
      <xdr:rowOff>188595</xdr:rowOff>
    </xdr:to>
    <xdr:pic>
      <xdr:nvPicPr>
        <xdr:cNvPr id="28" name="image.pdf" descr="image.pdf">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2"/>
        <a:stretch>
          <a:fillRect/>
        </a:stretch>
      </xdr:blipFill>
      <xdr:spPr>
        <a:xfrm>
          <a:off x="1724620" y="3600712"/>
          <a:ext cx="2482578" cy="733163"/>
        </a:xfrm>
        <a:prstGeom prst="rect">
          <a:avLst/>
        </a:prstGeom>
        <a:ln w="12700" cap="flat">
          <a:noFill/>
          <a:miter lim="400000"/>
        </a:ln>
        <a:effectLst/>
      </xdr:spPr>
    </xdr:pic>
    <xdr:clientData/>
  </xdr:twoCellAnchor>
  <xdr:twoCellAnchor editAs="oneCell">
    <xdr:from>
      <xdr:col>14</xdr:col>
      <xdr:colOff>0</xdr:colOff>
      <xdr:row>1</xdr:row>
      <xdr:rowOff>0</xdr:rowOff>
    </xdr:from>
    <xdr:to>
      <xdr:col>15</xdr:col>
      <xdr:colOff>38100</xdr:colOff>
      <xdr:row>8</xdr:row>
      <xdr:rowOff>10184</xdr:rowOff>
    </xdr:to>
    <xdr:pic>
      <xdr:nvPicPr>
        <xdr:cNvPr id="3" name="Imagen 2">
          <a:extLst>
            <a:ext uri="{FF2B5EF4-FFF2-40B4-BE49-F238E27FC236}">
              <a16:creationId xmlns:a16="http://schemas.microsoft.com/office/drawing/2014/main" id="{733DB086-3A96-4B35-ACBB-2EC6D70FBA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15550" y="161925"/>
          <a:ext cx="762000" cy="12198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700422</xdr:colOff>
      <xdr:row>30</xdr:row>
      <xdr:rowOff>17370</xdr:rowOff>
    </xdr:from>
    <xdr:to>
      <xdr:col>4</xdr:col>
      <xdr:colOff>401091</xdr:colOff>
      <xdr:row>31</xdr:row>
      <xdr:rowOff>132570</xdr:rowOff>
    </xdr:to>
    <xdr:pic>
      <xdr:nvPicPr>
        <xdr:cNvPr id="30" name="image.pdf" descr="image.pdf">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1"/>
        <a:stretch>
          <a:fillRect/>
        </a:stretch>
      </xdr:blipFill>
      <xdr:spPr>
        <a:xfrm>
          <a:off x="2046622" y="4972275"/>
          <a:ext cx="1529470" cy="267601"/>
        </a:xfrm>
        <a:prstGeom prst="rect">
          <a:avLst/>
        </a:prstGeom>
        <a:ln w="12700" cap="flat">
          <a:noFill/>
          <a:miter lim="400000"/>
        </a:ln>
        <a:effectLst/>
      </xdr:spPr>
    </xdr:pic>
    <xdr:clientData/>
  </xdr:twoCellAnchor>
  <xdr:twoCellAnchor>
    <xdr:from>
      <xdr:col>3</xdr:col>
      <xdr:colOff>11124</xdr:colOff>
      <xdr:row>32</xdr:row>
      <xdr:rowOff>103769</xdr:rowOff>
    </xdr:from>
    <xdr:to>
      <xdr:col>7</xdr:col>
      <xdr:colOff>43656</xdr:colOff>
      <xdr:row>36</xdr:row>
      <xdr:rowOff>198044</xdr:rowOff>
    </xdr:to>
    <xdr:pic>
      <xdr:nvPicPr>
        <xdr:cNvPr id="31" name="image.pdf" descr="image.pdf">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2"/>
        <a:stretch>
          <a:fillRect/>
        </a:stretch>
      </xdr:blipFill>
      <xdr:spPr>
        <a:xfrm>
          <a:off x="2309824" y="5363474"/>
          <a:ext cx="3258333" cy="703876"/>
        </a:xfrm>
        <a:prstGeom prst="rect">
          <a:avLst/>
        </a:prstGeom>
        <a:ln w="12700" cap="flat">
          <a:noFill/>
          <a:miter lim="400000"/>
        </a:ln>
        <a:effectLst/>
      </xdr:spPr>
    </xdr:pic>
    <xdr:clientData/>
  </xdr:twoCellAnchor>
  <xdr:twoCellAnchor>
    <xdr:from>
      <xdr:col>3</xdr:col>
      <xdr:colOff>54768</xdr:colOff>
      <xdr:row>41</xdr:row>
      <xdr:rowOff>132681</xdr:rowOff>
    </xdr:from>
    <xdr:to>
      <xdr:col>5</xdr:col>
      <xdr:colOff>195708</xdr:colOff>
      <xdr:row>42</xdr:row>
      <xdr:rowOff>188594</xdr:rowOff>
    </xdr:to>
    <xdr:pic>
      <xdr:nvPicPr>
        <xdr:cNvPr id="32" name="image.pdf" descr="image.pdf">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3"/>
        <a:stretch>
          <a:fillRect/>
        </a:stretch>
      </xdr:blipFill>
      <xdr:spPr>
        <a:xfrm>
          <a:off x="2353468" y="7000206"/>
          <a:ext cx="1906241" cy="255939"/>
        </a:xfrm>
        <a:prstGeom prst="rect">
          <a:avLst/>
        </a:prstGeom>
        <a:ln w="12700" cap="flat">
          <a:noFill/>
          <a:miter lim="400000"/>
        </a:ln>
        <a:effectLst/>
      </xdr:spPr>
    </xdr:pic>
    <xdr:clientData/>
  </xdr:twoCellAnchor>
  <xdr:twoCellAnchor>
    <xdr:from>
      <xdr:col>4</xdr:col>
      <xdr:colOff>650255</xdr:colOff>
      <xdr:row>57</xdr:row>
      <xdr:rowOff>65744</xdr:rowOff>
    </xdr:from>
    <xdr:to>
      <xdr:col>7</xdr:col>
      <xdr:colOff>665757</xdr:colOff>
      <xdr:row>58</xdr:row>
      <xdr:rowOff>65744</xdr:rowOff>
    </xdr:to>
    <xdr:sp macro="" textlink="">
      <xdr:nvSpPr>
        <xdr:cNvPr id="33" name="Línea">
          <a:extLst>
            <a:ext uri="{FF2B5EF4-FFF2-40B4-BE49-F238E27FC236}">
              <a16:creationId xmlns:a16="http://schemas.microsoft.com/office/drawing/2014/main" id="{00000000-0008-0000-0B00-000021000000}"/>
            </a:ext>
          </a:extLst>
        </xdr:cNvPr>
        <xdr:cNvSpPr/>
      </xdr:nvSpPr>
      <xdr:spPr>
        <a:xfrm flipH="1" flipV="1">
          <a:off x="3825254" y="10133669"/>
          <a:ext cx="2365004" cy="200026"/>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4</xdr:col>
      <xdr:colOff>650254</xdr:colOff>
      <xdr:row>50</xdr:row>
      <xdr:rowOff>123232</xdr:rowOff>
    </xdr:from>
    <xdr:to>
      <xdr:col>8</xdr:col>
      <xdr:colOff>436562</xdr:colOff>
      <xdr:row>54</xdr:row>
      <xdr:rowOff>46056</xdr:rowOff>
    </xdr:to>
    <xdr:sp macro="" textlink="">
      <xdr:nvSpPr>
        <xdr:cNvPr id="34" name="Línea">
          <a:extLst>
            <a:ext uri="{FF2B5EF4-FFF2-40B4-BE49-F238E27FC236}">
              <a16:creationId xmlns:a16="http://schemas.microsoft.com/office/drawing/2014/main" id="{00000000-0008-0000-0B00-000022000000}"/>
            </a:ext>
          </a:extLst>
        </xdr:cNvPr>
        <xdr:cNvSpPr/>
      </xdr:nvSpPr>
      <xdr:spPr>
        <a:xfrm flipH="1" flipV="1">
          <a:off x="3825254" y="8790982"/>
          <a:ext cx="2834309" cy="722925"/>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4</xdr:col>
      <xdr:colOff>650254</xdr:colOff>
      <xdr:row>52</xdr:row>
      <xdr:rowOff>123232</xdr:rowOff>
    </xdr:from>
    <xdr:to>
      <xdr:col>8</xdr:col>
      <xdr:colOff>447476</xdr:colOff>
      <xdr:row>54</xdr:row>
      <xdr:rowOff>65744</xdr:rowOff>
    </xdr:to>
    <xdr:sp macro="" textlink="">
      <xdr:nvSpPr>
        <xdr:cNvPr id="35" name="Línea">
          <a:extLst>
            <a:ext uri="{FF2B5EF4-FFF2-40B4-BE49-F238E27FC236}">
              <a16:creationId xmlns:a16="http://schemas.microsoft.com/office/drawing/2014/main" id="{00000000-0008-0000-0B00-000023000000}"/>
            </a:ext>
          </a:extLst>
        </xdr:cNvPr>
        <xdr:cNvSpPr/>
      </xdr:nvSpPr>
      <xdr:spPr>
        <a:xfrm flipH="1" flipV="1">
          <a:off x="3825254" y="9191032"/>
          <a:ext cx="2845223" cy="342563"/>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editAs="oneCell">
    <xdr:from>
      <xdr:col>16</xdr:col>
      <xdr:colOff>971550</xdr:colOff>
      <xdr:row>2</xdr:row>
      <xdr:rowOff>28575</xdr:rowOff>
    </xdr:from>
    <xdr:to>
      <xdr:col>17</xdr:col>
      <xdr:colOff>457200</xdr:colOff>
      <xdr:row>9</xdr:row>
      <xdr:rowOff>38759</xdr:rowOff>
    </xdr:to>
    <xdr:pic>
      <xdr:nvPicPr>
        <xdr:cNvPr id="3" name="Imagen 2">
          <a:extLst>
            <a:ext uri="{FF2B5EF4-FFF2-40B4-BE49-F238E27FC236}">
              <a16:creationId xmlns:a16="http://schemas.microsoft.com/office/drawing/2014/main" id="{DC9A553E-7FFE-4713-AF6E-0A4045F3000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6650" y="352425"/>
          <a:ext cx="762000" cy="12198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152796</xdr:colOff>
      <xdr:row>18</xdr:row>
      <xdr:rowOff>132682</xdr:rowOff>
    </xdr:from>
    <xdr:to>
      <xdr:col>5</xdr:col>
      <xdr:colOff>458390</xdr:colOff>
      <xdr:row>22</xdr:row>
      <xdr:rowOff>46057</xdr:rowOff>
    </xdr:to>
    <xdr:pic>
      <xdr:nvPicPr>
        <xdr:cNvPr id="37" name="image.pdf" descr="image.pdf">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a:stretch>
          <a:fillRect/>
        </a:stretch>
      </xdr:blipFill>
      <xdr:spPr>
        <a:xfrm>
          <a:off x="1549796" y="3230212"/>
          <a:ext cx="2464595" cy="713476"/>
        </a:xfrm>
        <a:prstGeom prst="rect">
          <a:avLst/>
        </a:prstGeom>
        <a:ln w="12700" cap="flat">
          <a:noFill/>
          <a:miter lim="400000"/>
        </a:ln>
        <a:effectLst/>
      </xdr:spPr>
    </xdr:pic>
    <xdr:clientData/>
  </xdr:twoCellAnchor>
  <xdr:twoCellAnchor>
    <xdr:from>
      <xdr:col>2</xdr:col>
      <xdr:colOff>207367</xdr:colOff>
      <xdr:row>22</xdr:row>
      <xdr:rowOff>180719</xdr:rowOff>
    </xdr:from>
    <xdr:to>
      <xdr:col>3</xdr:col>
      <xdr:colOff>306809</xdr:colOff>
      <xdr:row>26</xdr:row>
      <xdr:rowOff>94094</xdr:rowOff>
    </xdr:to>
    <xdr:pic>
      <xdr:nvPicPr>
        <xdr:cNvPr id="38" name="image.pdf" descr="image.pdf">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2"/>
        <a:stretch>
          <a:fillRect/>
        </a:stretch>
      </xdr:blipFill>
      <xdr:spPr>
        <a:xfrm>
          <a:off x="1604367" y="4078349"/>
          <a:ext cx="797943" cy="713476"/>
        </a:xfrm>
        <a:prstGeom prst="rect">
          <a:avLst/>
        </a:prstGeom>
        <a:ln w="12700" cap="flat">
          <a:noFill/>
          <a:miter lim="400000"/>
        </a:ln>
        <a:effectLst/>
      </xdr:spPr>
    </xdr:pic>
    <xdr:clientData/>
  </xdr:twoCellAnchor>
  <xdr:twoCellAnchor>
    <xdr:from>
      <xdr:col>4</xdr:col>
      <xdr:colOff>238100</xdr:colOff>
      <xdr:row>22</xdr:row>
      <xdr:rowOff>198044</xdr:rowOff>
    </xdr:from>
    <xdr:to>
      <xdr:col>5</xdr:col>
      <xdr:colOff>327421</xdr:colOff>
      <xdr:row>26</xdr:row>
      <xdr:rowOff>132682</xdr:rowOff>
    </xdr:to>
    <xdr:pic>
      <xdr:nvPicPr>
        <xdr:cNvPr id="39" name="image.pdf" descr="image.pdf">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3"/>
        <a:stretch>
          <a:fillRect/>
        </a:stretch>
      </xdr:blipFill>
      <xdr:spPr>
        <a:xfrm>
          <a:off x="3057500" y="4095674"/>
          <a:ext cx="825922" cy="734739"/>
        </a:xfrm>
        <a:prstGeom prst="rect">
          <a:avLst/>
        </a:prstGeom>
        <a:ln w="12700" cap="flat">
          <a:noFill/>
          <a:miter lim="400000"/>
        </a:ln>
        <a:effectLst/>
      </xdr:spPr>
    </xdr:pic>
    <xdr:clientData/>
  </xdr:twoCellAnchor>
  <xdr:twoCellAnchor>
    <xdr:from>
      <xdr:col>2</xdr:col>
      <xdr:colOff>676671</xdr:colOff>
      <xdr:row>29</xdr:row>
      <xdr:rowOff>151582</xdr:rowOff>
    </xdr:from>
    <xdr:to>
      <xdr:col>5</xdr:col>
      <xdr:colOff>120054</xdr:colOff>
      <xdr:row>30</xdr:row>
      <xdr:rowOff>151582</xdr:rowOff>
    </xdr:to>
    <xdr:pic>
      <xdr:nvPicPr>
        <xdr:cNvPr id="40" name="image.pdf" descr="image.pdf">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4"/>
        <a:stretch>
          <a:fillRect/>
        </a:stretch>
      </xdr:blipFill>
      <xdr:spPr>
        <a:xfrm>
          <a:off x="2073671" y="5449387"/>
          <a:ext cx="1602384" cy="200026"/>
        </a:xfrm>
        <a:prstGeom prst="rect">
          <a:avLst/>
        </a:prstGeom>
        <a:ln w="12700" cap="flat">
          <a:noFill/>
          <a:miter lim="400000"/>
        </a:ln>
        <a:effectLst/>
      </xdr:spPr>
    </xdr:pic>
    <xdr:clientData/>
  </xdr:twoCellAnchor>
  <xdr:twoCellAnchor>
    <xdr:from>
      <xdr:col>3</xdr:col>
      <xdr:colOff>142800</xdr:colOff>
      <xdr:row>31</xdr:row>
      <xdr:rowOff>46057</xdr:rowOff>
    </xdr:from>
    <xdr:to>
      <xdr:col>8</xdr:col>
      <xdr:colOff>185539</xdr:colOff>
      <xdr:row>34</xdr:row>
      <xdr:rowOff>180719</xdr:rowOff>
    </xdr:to>
    <xdr:pic>
      <xdr:nvPicPr>
        <xdr:cNvPr id="41" name="image.pdf" descr="image.pdf">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5"/>
        <a:stretch>
          <a:fillRect/>
        </a:stretch>
      </xdr:blipFill>
      <xdr:spPr>
        <a:xfrm>
          <a:off x="2238300" y="5743912"/>
          <a:ext cx="3687640" cy="734738"/>
        </a:xfrm>
        <a:prstGeom prst="rect">
          <a:avLst/>
        </a:prstGeom>
        <a:ln w="12700" cap="flat">
          <a:noFill/>
          <a:miter lim="400000"/>
        </a:ln>
        <a:effectLst/>
      </xdr:spPr>
    </xdr:pic>
    <xdr:clientData/>
  </xdr:twoCellAnchor>
  <xdr:twoCellAnchor>
    <xdr:from>
      <xdr:col>3</xdr:col>
      <xdr:colOff>33225</xdr:colOff>
      <xdr:row>35</xdr:row>
      <xdr:rowOff>151582</xdr:rowOff>
    </xdr:from>
    <xdr:to>
      <xdr:col>4</xdr:col>
      <xdr:colOff>173359</xdr:colOff>
      <xdr:row>39</xdr:row>
      <xdr:rowOff>65745</xdr:rowOff>
    </xdr:to>
    <xdr:pic>
      <xdr:nvPicPr>
        <xdr:cNvPr id="42" name="image.pdf" descr="image.pdf">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6"/>
        <a:stretch>
          <a:fillRect/>
        </a:stretch>
      </xdr:blipFill>
      <xdr:spPr>
        <a:xfrm>
          <a:off x="2128725" y="6649537"/>
          <a:ext cx="864035" cy="714264"/>
        </a:xfrm>
        <a:prstGeom prst="rect">
          <a:avLst/>
        </a:prstGeom>
        <a:ln w="12700" cap="flat">
          <a:noFill/>
          <a:miter lim="400000"/>
        </a:ln>
        <a:effectLst/>
      </xdr:spPr>
    </xdr:pic>
    <xdr:clientData/>
  </xdr:twoCellAnchor>
  <xdr:twoCellAnchor>
    <xdr:from>
      <xdr:col>3</xdr:col>
      <xdr:colOff>33225</xdr:colOff>
      <xdr:row>44</xdr:row>
      <xdr:rowOff>112994</xdr:rowOff>
    </xdr:from>
    <xdr:to>
      <xdr:col>6</xdr:col>
      <xdr:colOff>43656</xdr:colOff>
      <xdr:row>45</xdr:row>
      <xdr:rowOff>180719</xdr:rowOff>
    </xdr:to>
    <xdr:pic>
      <xdr:nvPicPr>
        <xdr:cNvPr id="43" name="image.pdf" descr="image.pdf">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7"/>
        <a:stretch>
          <a:fillRect/>
        </a:stretch>
      </xdr:blipFill>
      <xdr:spPr>
        <a:xfrm>
          <a:off x="2128725" y="8409269"/>
          <a:ext cx="2169432" cy="267751"/>
        </a:xfrm>
        <a:prstGeom prst="rect">
          <a:avLst/>
        </a:prstGeom>
        <a:ln w="12700" cap="flat">
          <a:noFill/>
          <a:miter lim="400000"/>
        </a:ln>
        <a:effectLst/>
      </xdr:spPr>
    </xdr:pic>
    <xdr:clientData/>
  </xdr:twoCellAnchor>
  <xdr:twoCellAnchor>
    <xdr:from>
      <xdr:col>3</xdr:col>
      <xdr:colOff>55140</xdr:colOff>
      <xdr:row>48</xdr:row>
      <xdr:rowOff>132681</xdr:rowOff>
    </xdr:from>
    <xdr:to>
      <xdr:col>6</xdr:col>
      <xdr:colOff>240109</xdr:colOff>
      <xdr:row>49</xdr:row>
      <xdr:rowOff>198044</xdr:rowOff>
    </xdr:to>
    <xdr:pic>
      <xdr:nvPicPr>
        <xdr:cNvPr id="44" name="image.pdf" descr="image.pdf">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8"/>
        <a:stretch>
          <a:fillRect/>
        </a:stretch>
      </xdr:blipFill>
      <xdr:spPr>
        <a:xfrm>
          <a:off x="2150640" y="9229056"/>
          <a:ext cx="2343970" cy="265389"/>
        </a:xfrm>
        <a:prstGeom prst="rect">
          <a:avLst/>
        </a:prstGeom>
        <a:ln w="12700" cap="flat">
          <a:noFill/>
          <a:miter lim="400000"/>
        </a:ln>
        <a:effectLst/>
      </xdr:spPr>
    </xdr:pic>
    <xdr:clientData/>
  </xdr:twoCellAnchor>
  <xdr:twoCellAnchor>
    <xdr:from>
      <xdr:col>3</xdr:col>
      <xdr:colOff>33225</xdr:colOff>
      <xdr:row>52</xdr:row>
      <xdr:rowOff>180719</xdr:rowOff>
    </xdr:from>
    <xdr:to>
      <xdr:col>5</xdr:col>
      <xdr:colOff>545703</xdr:colOff>
      <xdr:row>54</xdr:row>
      <xdr:rowOff>46056</xdr:rowOff>
    </xdr:to>
    <xdr:pic>
      <xdr:nvPicPr>
        <xdr:cNvPr id="45" name="image.pdf" descr="image.pdf">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9"/>
        <a:stretch>
          <a:fillRect/>
        </a:stretch>
      </xdr:blipFill>
      <xdr:spPr>
        <a:xfrm>
          <a:off x="2128725" y="10077194"/>
          <a:ext cx="1972979" cy="265388"/>
        </a:xfrm>
        <a:prstGeom prst="rect">
          <a:avLst/>
        </a:prstGeom>
        <a:ln w="12700" cap="flat">
          <a:noFill/>
          <a:miter lim="400000"/>
        </a:ln>
        <a:effectLst/>
      </xdr:spPr>
    </xdr:pic>
    <xdr:clientData/>
  </xdr:twoCellAnchor>
  <xdr:twoCellAnchor editAs="oneCell">
    <xdr:from>
      <xdr:col>16</xdr:col>
      <xdr:colOff>0</xdr:colOff>
      <xdr:row>1</xdr:row>
      <xdr:rowOff>0</xdr:rowOff>
    </xdr:from>
    <xdr:to>
      <xdr:col>17</xdr:col>
      <xdr:colOff>38100</xdr:colOff>
      <xdr:row>8</xdr:row>
      <xdr:rowOff>10184</xdr:rowOff>
    </xdr:to>
    <xdr:pic>
      <xdr:nvPicPr>
        <xdr:cNvPr id="3" name="Imagen 2">
          <a:extLst>
            <a:ext uri="{FF2B5EF4-FFF2-40B4-BE49-F238E27FC236}">
              <a16:creationId xmlns:a16="http://schemas.microsoft.com/office/drawing/2014/main" id="{D56CB8A8-3643-4E04-83D6-25E7F74CD51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201400" y="161925"/>
          <a:ext cx="762000" cy="12198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383864</xdr:colOff>
      <xdr:row>17</xdr:row>
      <xdr:rowOff>112994</xdr:rowOff>
    </xdr:from>
    <xdr:to>
      <xdr:col>4</xdr:col>
      <xdr:colOff>693663</xdr:colOff>
      <xdr:row>18</xdr:row>
      <xdr:rowOff>180719</xdr:rowOff>
    </xdr:to>
    <xdr:pic>
      <xdr:nvPicPr>
        <xdr:cNvPr id="47" name="image.pdf" descr="image.pdf">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a:stretch>
          <a:fillRect/>
        </a:stretch>
      </xdr:blipFill>
      <xdr:spPr>
        <a:xfrm>
          <a:off x="1818964" y="3048599"/>
          <a:ext cx="1732200" cy="267751"/>
        </a:xfrm>
        <a:prstGeom prst="rect">
          <a:avLst/>
        </a:prstGeom>
        <a:ln w="12700" cap="flat">
          <a:noFill/>
          <a:miter lim="400000"/>
        </a:ln>
        <a:effectLst/>
      </xdr:spPr>
    </xdr:pic>
    <xdr:clientData/>
  </xdr:twoCellAnchor>
  <xdr:twoCellAnchor>
    <xdr:from>
      <xdr:col>2</xdr:col>
      <xdr:colOff>592410</xdr:colOff>
      <xdr:row>21</xdr:row>
      <xdr:rowOff>112994</xdr:rowOff>
    </xdr:from>
    <xdr:to>
      <xdr:col>4</xdr:col>
      <xdr:colOff>43408</xdr:colOff>
      <xdr:row>25</xdr:row>
      <xdr:rowOff>17707</xdr:rowOff>
    </xdr:to>
    <xdr:pic>
      <xdr:nvPicPr>
        <xdr:cNvPr id="48" name="image.pdf" descr="image.pdf">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2"/>
        <a:stretch>
          <a:fillRect/>
        </a:stretch>
      </xdr:blipFill>
      <xdr:spPr>
        <a:xfrm>
          <a:off x="2027510" y="3848699"/>
          <a:ext cx="873399" cy="704814"/>
        </a:xfrm>
        <a:prstGeom prst="rect">
          <a:avLst/>
        </a:prstGeom>
        <a:ln w="12700" cap="flat">
          <a:noFill/>
          <a:miter lim="400000"/>
        </a:ln>
        <a:effectLst/>
      </xdr:spPr>
    </xdr:pic>
    <xdr:clientData/>
  </xdr:twoCellAnchor>
  <xdr:twoCellAnchor editAs="oneCell">
    <xdr:from>
      <xdr:col>16</xdr:col>
      <xdr:colOff>0</xdr:colOff>
      <xdr:row>1</xdr:row>
      <xdr:rowOff>0</xdr:rowOff>
    </xdr:from>
    <xdr:to>
      <xdr:col>17</xdr:col>
      <xdr:colOff>38100</xdr:colOff>
      <xdr:row>8</xdr:row>
      <xdr:rowOff>10184</xdr:rowOff>
    </xdr:to>
    <xdr:pic>
      <xdr:nvPicPr>
        <xdr:cNvPr id="3" name="Imagen 2">
          <a:extLst>
            <a:ext uri="{FF2B5EF4-FFF2-40B4-BE49-F238E27FC236}">
              <a16:creationId xmlns:a16="http://schemas.microsoft.com/office/drawing/2014/main" id="{74B2D289-121C-454C-91B3-D299A4220E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29925" y="161925"/>
          <a:ext cx="762000" cy="12198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22249</xdr:colOff>
      <xdr:row>17</xdr:row>
      <xdr:rowOff>94094</xdr:rowOff>
    </xdr:from>
    <xdr:to>
      <xdr:col>3</xdr:col>
      <xdr:colOff>589359</xdr:colOff>
      <xdr:row>18</xdr:row>
      <xdr:rowOff>123232</xdr:rowOff>
    </xdr:to>
    <xdr:pic>
      <xdr:nvPicPr>
        <xdr:cNvPr id="50" name="image.pdf" descr="image.pdf">
          <a:extLst>
            <a:ext uri="{FF2B5EF4-FFF2-40B4-BE49-F238E27FC236}">
              <a16:creationId xmlns:a16="http://schemas.microsoft.com/office/drawing/2014/main" id="{00000000-0008-0000-0E00-000032000000}"/>
            </a:ext>
          </a:extLst>
        </xdr:cNvPr>
        <xdr:cNvPicPr>
          <a:picLocks noChangeAspect="1"/>
        </xdr:cNvPicPr>
      </xdr:nvPicPr>
      <xdr:blipFill>
        <a:blip xmlns:r="http://schemas.openxmlformats.org/officeDocument/2006/relationships" r:embed="rId1"/>
        <a:stretch>
          <a:fillRect/>
        </a:stretch>
      </xdr:blipFill>
      <xdr:spPr>
        <a:xfrm>
          <a:off x="1558949" y="3051289"/>
          <a:ext cx="1443411" cy="229164"/>
        </a:xfrm>
        <a:prstGeom prst="rect">
          <a:avLst/>
        </a:prstGeom>
        <a:ln w="12700" cap="flat">
          <a:noFill/>
          <a:miter lim="400000"/>
        </a:ln>
        <a:effectLst/>
      </xdr:spPr>
    </xdr:pic>
    <xdr:clientData/>
  </xdr:twoCellAnchor>
  <xdr:twoCellAnchor>
    <xdr:from>
      <xdr:col>1</xdr:col>
      <xdr:colOff>566439</xdr:colOff>
      <xdr:row>19</xdr:row>
      <xdr:rowOff>46057</xdr:rowOff>
    </xdr:from>
    <xdr:to>
      <xdr:col>5</xdr:col>
      <xdr:colOff>315205</xdr:colOff>
      <xdr:row>22</xdr:row>
      <xdr:rowOff>180720</xdr:rowOff>
    </xdr:to>
    <xdr:pic>
      <xdr:nvPicPr>
        <xdr:cNvPr id="51" name="image.pdf" descr="image.pdf">
          <a:extLst>
            <a:ext uri="{FF2B5EF4-FFF2-40B4-BE49-F238E27FC236}">
              <a16:creationId xmlns:a16="http://schemas.microsoft.com/office/drawing/2014/main" id="{00000000-0008-0000-0E00-000033000000}"/>
            </a:ext>
          </a:extLst>
        </xdr:cNvPr>
        <xdr:cNvPicPr>
          <a:picLocks noChangeAspect="1"/>
        </xdr:cNvPicPr>
      </xdr:nvPicPr>
      <xdr:blipFill>
        <a:blip xmlns:r="http://schemas.openxmlformats.org/officeDocument/2006/relationships" r:embed="rId2"/>
        <a:stretch>
          <a:fillRect/>
        </a:stretch>
      </xdr:blipFill>
      <xdr:spPr>
        <a:xfrm>
          <a:off x="1264939" y="3403302"/>
          <a:ext cx="3050767" cy="734739"/>
        </a:xfrm>
        <a:prstGeom prst="rect">
          <a:avLst/>
        </a:prstGeom>
        <a:ln w="12700" cap="flat">
          <a:noFill/>
          <a:miter lim="400000"/>
        </a:ln>
        <a:effectLst/>
      </xdr:spPr>
    </xdr:pic>
    <xdr:clientData/>
  </xdr:twoCellAnchor>
  <xdr:twoCellAnchor>
    <xdr:from>
      <xdr:col>2</xdr:col>
      <xdr:colOff>43643</xdr:colOff>
      <xdr:row>23</xdr:row>
      <xdr:rowOff>65745</xdr:rowOff>
    </xdr:from>
    <xdr:to>
      <xdr:col>2</xdr:col>
      <xdr:colOff>668349</xdr:colOff>
      <xdr:row>26</xdr:row>
      <xdr:rowOff>180720</xdr:rowOff>
    </xdr:to>
    <xdr:pic>
      <xdr:nvPicPr>
        <xdr:cNvPr id="52" name="image.pdf" descr="image.pdf">
          <a:extLst>
            <a:ext uri="{FF2B5EF4-FFF2-40B4-BE49-F238E27FC236}">
              <a16:creationId xmlns:a16="http://schemas.microsoft.com/office/drawing/2014/main" id="{00000000-0008-0000-0E00-000034000000}"/>
            </a:ext>
          </a:extLst>
        </xdr:cNvPr>
        <xdr:cNvPicPr>
          <a:picLocks noChangeAspect="1"/>
        </xdr:cNvPicPr>
      </xdr:nvPicPr>
      <xdr:blipFill>
        <a:blip xmlns:r="http://schemas.openxmlformats.org/officeDocument/2006/relationships" r:embed="rId3"/>
        <a:stretch>
          <a:fillRect/>
        </a:stretch>
      </xdr:blipFill>
      <xdr:spPr>
        <a:xfrm>
          <a:off x="1580343" y="4223090"/>
          <a:ext cx="624707" cy="715051"/>
        </a:xfrm>
        <a:prstGeom prst="rect">
          <a:avLst/>
        </a:prstGeom>
        <a:ln w="12700" cap="flat">
          <a:noFill/>
          <a:miter lim="400000"/>
        </a:ln>
        <a:effectLst/>
      </xdr:spPr>
    </xdr:pic>
    <xdr:clientData/>
  </xdr:twoCellAnchor>
  <xdr:twoCellAnchor>
    <xdr:from>
      <xdr:col>2</xdr:col>
      <xdr:colOff>11124</xdr:colOff>
      <xdr:row>29</xdr:row>
      <xdr:rowOff>132682</xdr:rowOff>
    </xdr:from>
    <xdr:to>
      <xdr:col>3</xdr:col>
      <xdr:colOff>87312</xdr:colOff>
      <xdr:row>32</xdr:row>
      <xdr:rowOff>180720</xdr:rowOff>
    </xdr:to>
    <xdr:pic>
      <xdr:nvPicPr>
        <xdr:cNvPr id="53" name="image.pdf" descr="image.pdf">
          <a:extLst>
            <a:ext uri="{FF2B5EF4-FFF2-40B4-BE49-F238E27FC236}">
              <a16:creationId xmlns:a16="http://schemas.microsoft.com/office/drawing/2014/main" id="{00000000-0008-0000-0E00-000035000000}"/>
            </a:ext>
          </a:extLst>
        </xdr:cNvPr>
        <xdr:cNvPicPr>
          <a:picLocks noChangeAspect="1"/>
        </xdr:cNvPicPr>
      </xdr:nvPicPr>
      <xdr:blipFill>
        <a:blip xmlns:r="http://schemas.openxmlformats.org/officeDocument/2006/relationships" r:embed="rId4"/>
        <a:stretch>
          <a:fillRect/>
        </a:stretch>
      </xdr:blipFill>
      <xdr:spPr>
        <a:xfrm>
          <a:off x="1547824" y="5490177"/>
          <a:ext cx="952489" cy="648114"/>
        </a:xfrm>
        <a:prstGeom prst="rect">
          <a:avLst/>
        </a:prstGeom>
        <a:ln w="12700" cap="flat">
          <a:noFill/>
          <a:miter lim="400000"/>
        </a:ln>
        <a:effectLst/>
      </xdr:spPr>
    </xdr:pic>
    <xdr:clientData/>
  </xdr:twoCellAnchor>
  <xdr:twoCellAnchor editAs="oneCell">
    <xdr:from>
      <xdr:col>14</xdr:col>
      <xdr:colOff>0</xdr:colOff>
      <xdr:row>1</xdr:row>
      <xdr:rowOff>0</xdr:rowOff>
    </xdr:from>
    <xdr:to>
      <xdr:col>15</xdr:col>
      <xdr:colOff>38100</xdr:colOff>
      <xdr:row>8</xdr:row>
      <xdr:rowOff>10184</xdr:rowOff>
    </xdr:to>
    <xdr:pic>
      <xdr:nvPicPr>
        <xdr:cNvPr id="3" name="Imagen 2">
          <a:extLst>
            <a:ext uri="{FF2B5EF4-FFF2-40B4-BE49-F238E27FC236}">
              <a16:creationId xmlns:a16="http://schemas.microsoft.com/office/drawing/2014/main" id="{09781A44-15D2-46A4-97C6-FA18244B7B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01250" y="161925"/>
          <a:ext cx="762000" cy="121985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43656</xdr:colOff>
      <xdr:row>15</xdr:row>
      <xdr:rowOff>134662</xdr:rowOff>
    </xdr:from>
    <xdr:to>
      <xdr:col>4</xdr:col>
      <xdr:colOff>153479</xdr:colOff>
      <xdr:row>17</xdr:row>
      <xdr:rowOff>9449</xdr:rowOff>
    </xdr:to>
    <xdr:pic>
      <xdr:nvPicPr>
        <xdr:cNvPr id="55" name="image.pdf" descr="image.pdf">
          <a:extLst>
            <a:ext uri="{FF2B5EF4-FFF2-40B4-BE49-F238E27FC236}">
              <a16:creationId xmlns:a16="http://schemas.microsoft.com/office/drawing/2014/main" id="{00000000-0008-0000-0F00-000037000000}"/>
            </a:ext>
          </a:extLst>
        </xdr:cNvPr>
        <xdr:cNvPicPr>
          <a:picLocks noChangeAspect="1"/>
        </xdr:cNvPicPr>
      </xdr:nvPicPr>
      <xdr:blipFill>
        <a:blip xmlns:r="http://schemas.openxmlformats.org/officeDocument/2006/relationships" r:embed="rId1"/>
        <a:stretch>
          <a:fillRect/>
        </a:stretch>
      </xdr:blipFill>
      <xdr:spPr>
        <a:xfrm>
          <a:off x="1110456" y="2766102"/>
          <a:ext cx="1621124" cy="274838"/>
        </a:xfrm>
        <a:prstGeom prst="rect">
          <a:avLst/>
        </a:prstGeom>
        <a:ln w="12700" cap="flat">
          <a:noFill/>
          <a:miter lim="400000"/>
        </a:ln>
        <a:effectLst/>
      </xdr:spPr>
    </xdr:pic>
    <xdr:clientData/>
  </xdr:twoCellAnchor>
  <xdr:twoCellAnchor>
    <xdr:from>
      <xdr:col>2</xdr:col>
      <xdr:colOff>487362</xdr:colOff>
      <xdr:row>17</xdr:row>
      <xdr:rowOff>192150</xdr:rowOff>
    </xdr:from>
    <xdr:to>
      <xdr:col>2</xdr:col>
      <xdr:colOff>758825</xdr:colOff>
      <xdr:row>19</xdr:row>
      <xdr:rowOff>0</xdr:rowOff>
    </xdr:to>
    <xdr:pic>
      <xdr:nvPicPr>
        <xdr:cNvPr id="56" name="image.pdf" descr="image.pdf">
          <a:extLst>
            <a:ext uri="{FF2B5EF4-FFF2-40B4-BE49-F238E27FC236}">
              <a16:creationId xmlns:a16="http://schemas.microsoft.com/office/drawing/2014/main" id="{00000000-0008-0000-0F00-000038000000}"/>
            </a:ext>
          </a:extLst>
        </xdr:cNvPr>
        <xdr:cNvPicPr>
          <a:picLocks noChangeAspect="1"/>
        </xdr:cNvPicPr>
      </xdr:nvPicPr>
      <xdr:blipFill>
        <a:blip xmlns:r="http://schemas.openxmlformats.org/officeDocument/2006/relationships" r:embed="rId2"/>
        <a:stretch>
          <a:fillRect/>
        </a:stretch>
      </xdr:blipFill>
      <xdr:spPr>
        <a:xfrm>
          <a:off x="1554162" y="3223640"/>
          <a:ext cx="271463" cy="207901"/>
        </a:xfrm>
        <a:prstGeom prst="rect">
          <a:avLst/>
        </a:prstGeom>
        <a:ln w="12700" cap="flat">
          <a:noFill/>
          <a:miter lim="400000"/>
        </a:ln>
        <a:effectLst/>
      </xdr:spPr>
    </xdr:pic>
    <xdr:clientData/>
  </xdr:twoCellAnchor>
  <xdr:twoCellAnchor>
    <xdr:from>
      <xdr:col>2</xdr:col>
      <xdr:colOff>43656</xdr:colOff>
      <xdr:row>19</xdr:row>
      <xdr:rowOff>192150</xdr:rowOff>
    </xdr:from>
    <xdr:to>
      <xdr:col>9</xdr:col>
      <xdr:colOff>65484</xdr:colOff>
      <xdr:row>23</xdr:row>
      <xdr:rowOff>105525</xdr:rowOff>
    </xdr:to>
    <xdr:pic>
      <xdr:nvPicPr>
        <xdr:cNvPr id="57" name="image.pdf" descr="image.pdf">
          <a:extLst>
            <a:ext uri="{FF2B5EF4-FFF2-40B4-BE49-F238E27FC236}">
              <a16:creationId xmlns:a16="http://schemas.microsoft.com/office/drawing/2014/main" id="{00000000-0008-0000-0F00-000039000000}"/>
            </a:ext>
          </a:extLst>
        </xdr:cNvPr>
        <xdr:cNvPicPr>
          <a:picLocks noChangeAspect="1"/>
        </xdr:cNvPicPr>
      </xdr:nvPicPr>
      <xdr:blipFill>
        <a:blip xmlns:r="http://schemas.openxmlformats.org/officeDocument/2006/relationships" r:embed="rId3"/>
        <a:stretch>
          <a:fillRect/>
        </a:stretch>
      </xdr:blipFill>
      <xdr:spPr>
        <a:xfrm>
          <a:off x="1110456" y="3623690"/>
          <a:ext cx="5279629" cy="713476"/>
        </a:xfrm>
        <a:prstGeom prst="rect">
          <a:avLst/>
        </a:prstGeom>
        <a:ln w="12700" cap="flat">
          <a:noFill/>
          <a:miter lim="400000"/>
        </a:ln>
        <a:effectLst/>
      </xdr:spPr>
    </xdr:pic>
    <xdr:clientData/>
  </xdr:twoCellAnchor>
  <xdr:twoCellAnchor>
    <xdr:from>
      <xdr:col>2</xdr:col>
      <xdr:colOff>563562</xdr:colOff>
      <xdr:row>24</xdr:row>
      <xdr:rowOff>57487</xdr:rowOff>
    </xdr:from>
    <xdr:to>
      <xdr:col>4</xdr:col>
      <xdr:colOff>842739</xdr:colOff>
      <xdr:row>27</xdr:row>
      <xdr:rowOff>163012</xdr:rowOff>
    </xdr:to>
    <xdr:pic>
      <xdr:nvPicPr>
        <xdr:cNvPr id="58" name="image.pdf" descr="image.pdf">
          <a:extLst>
            <a:ext uri="{FF2B5EF4-FFF2-40B4-BE49-F238E27FC236}">
              <a16:creationId xmlns:a16="http://schemas.microsoft.com/office/drawing/2014/main" id="{00000000-0008-0000-0F00-00003A000000}"/>
            </a:ext>
          </a:extLst>
        </xdr:cNvPr>
        <xdr:cNvPicPr>
          <a:picLocks noChangeAspect="1"/>
        </xdr:cNvPicPr>
      </xdr:nvPicPr>
      <xdr:blipFill>
        <a:blip xmlns:r="http://schemas.openxmlformats.org/officeDocument/2006/relationships" r:embed="rId4"/>
        <a:stretch>
          <a:fillRect/>
        </a:stretch>
      </xdr:blipFill>
      <xdr:spPr>
        <a:xfrm>
          <a:off x="1630362" y="4489152"/>
          <a:ext cx="1790478" cy="705601"/>
        </a:xfrm>
        <a:prstGeom prst="rect">
          <a:avLst/>
        </a:prstGeom>
        <a:ln w="12700" cap="flat">
          <a:noFill/>
          <a:miter lim="400000"/>
        </a:ln>
        <a:effectLst/>
      </xdr:spPr>
    </xdr:pic>
    <xdr:clientData/>
  </xdr:twoCellAnchor>
  <xdr:twoCellAnchor>
    <xdr:from>
      <xdr:col>2</xdr:col>
      <xdr:colOff>43656</xdr:colOff>
      <xdr:row>31</xdr:row>
      <xdr:rowOff>192150</xdr:rowOff>
    </xdr:from>
    <xdr:to>
      <xdr:col>5</xdr:col>
      <xdr:colOff>21828</xdr:colOff>
      <xdr:row>35</xdr:row>
      <xdr:rowOff>29137</xdr:rowOff>
    </xdr:to>
    <xdr:pic>
      <xdr:nvPicPr>
        <xdr:cNvPr id="59" name="image.pdf" descr="image.pdf">
          <a:extLst>
            <a:ext uri="{FF2B5EF4-FFF2-40B4-BE49-F238E27FC236}">
              <a16:creationId xmlns:a16="http://schemas.microsoft.com/office/drawing/2014/main" id="{00000000-0008-0000-0F00-00003B000000}"/>
            </a:ext>
          </a:extLst>
        </xdr:cNvPr>
        <xdr:cNvPicPr>
          <a:picLocks noChangeAspect="1"/>
        </xdr:cNvPicPr>
      </xdr:nvPicPr>
      <xdr:blipFill>
        <a:blip xmlns:r="http://schemas.openxmlformats.org/officeDocument/2006/relationships" r:embed="rId5"/>
        <a:stretch>
          <a:fillRect/>
        </a:stretch>
      </xdr:blipFill>
      <xdr:spPr>
        <a:xfrm>
          <a:off x="1110456" y="5623940"/>
          <a:ext cx="2441973" cy="637088"/>
        </a:xfrm>
        <a:prstGeom prst="rect">
          <a:avLst/>
        </a:prstGeom>
        <a:ln w="12700" cap="flat">
          <a:noFill/>
          <a:miter lim="400000"/>
        </a:ln>
        <a:effectLst/>
      </xdr:spPr>
    </xdr:pic>
    <xdr:clientData/>
  </xdr:twoCellAnchor>
  <xdr:twoCellAnchor>
    <xdr:from>
      <xdr:col>2</xdr:col>
      <xdr:colOff>357981</xdr:colOff>
      <xdr:row>36</xdr:row>
      <xdr:rowOff>38587</xdr:rowOff>
    </xdr:from>
    <xdr:to>
      <xdr:col>3</xdr:col>
      <xdr:colOff>251023</xdr:colOff>
      <xdr:row>39</xdr:row>
      <xdr:rowOff>144112</xdr:rowOff>
    </xdr:to>
    <xdr:pic>
      <xdr:nvPicPr>
        <xdr:cNvPr id="60" name="image.pdf" descr="image.pdf">
          <a:extLst>
            <a:ext uri="{FF2B5EF4-FFF2-40B4-BE49-F238E27FC236}">
              <a16:creationId xmlns:a16="http://schemas.microsoft.com/office/drawing/2014/main" id="{00000000-0008-0000-0F00-00003C000000}"/>
            </a:ext>
          </a:extLst>
        </xdr:cNvPr>
        <xdr:cNvPicPr>
          <a:picLocks noChangeAspect="1"/>
        </xdr:cNvPicPr>
      </xdr:nvPicPr>
      <xdr:blipFill>
        <a:blip xmlns:r="http://schemas.openxmlformats.org/officeDocument/2006/relationships" r:embed="rId6"/>
        <a:stretch>
          <a:fillRect/>
        </a:stretch>
      </xdr:blipFill>
      <xdr:spPr>
        <a:xfrm>
          <a:off x="1424781" y="6470502"/>
          <a:ext cx="705843" cy="705601"/>
        </a:xfrm>
        <a:prstGeom prst="rect">
          <a:avLst/>
        </a:prstGeom>
        <a:ln w="12700" cap="flat">
          <a:noFill/>
          <a:miter lim="400000"/>
        </a:ln>
        <a:effectLst/>
      </xdr:spPr>
    </xdr:pic>
    <xdr:clientData/>
  </xdr:twoCellAnchor>
  <xdr:twoCellAnchor>
    <xdr:from>
      <xdr:col>2</xdr:col>
      <xdr:colOff>65087</xdr:colOff>
      <xdr:row>71</xdr:row>
      <xdr:rowOff>35784</xdr:rowOff>
    </xdr:from>
    <xdr:to>
      <xdr:col>3</xdr:col>
      <xdr:colOff>545703</xdr:colOff>
      <xdr:row>72</xdr:row>
      <xdr:rowOff>149896</xdr:rowOff>
    </xdr:to>
    <xdr:pic>
      <xdr:nvPicPr>
        <xdr:cNvPr id="61" name="image.pdf" descr="image.pdf">
          <a:extLst>
            <a:ext uri="{FF2B5EF4-FFF2-40B4-BE49-F238E27FC236}">
              <a16:creationId xmlns:a16="http://schemas.microsoft.com/office/drawing/2014/main" id="{00000000-0008-0000-0F00-00003D000000}"/>
            </a:ext>
          </a:extLst>
        </xdr:cNvPr>
        <xdr:cNvPicPr>
          <a:picLocks noChangeAspect="1"/>
        </xdr:cNvPicPr>
      </xdr:nvPicPr>
      <xdr:blipFill>
        <a:blip xmlns:r="http://schemas.openxmlformats.org/officeDocument/2006/relationships" r:embed="rId7"/>
        <a:stretch>
          <a:fillRect/>
        </a:stretch>
      </xdr:blipFill>
      <xdr:spPr>
        <a:xfrm>
          <a:off x="1131887" y="13299664"/>
          <a:ext cx="1293417" cy="276038"/>
        </a:xfrm>
        <a:prstGeom prst="rect">
          <a:avLst/>
        </a:prstGeom>
        <a:ln w="12700" cap="flat">
          <a:noFill/>
          <a:miter lim="400000"/>
        </a:ln>
        <a:effectLst/>
      </xdr:spPr>
    </xdr:pic>
    <xdr:clientData/>
  </xdr:twoCellAnchor>
  <xdr:twoCellAnchor>
    <xdr:from>
      <xdr:col>2</xdr:col>
      <xdr:colOff>454818</xdr:colOff>
      <xdr:row>73</xdr:row>
      <xdr:rowOff>149896</xdr:rowOff>
    </xdr:from>
    <xdr:to>
      <xdr:col>2</xdr:col>
      <xdr:colOff>584993</xdr:colOff>
      <xdr:row>75</xdr:row>
      <xdr:rowOff>7097</xdr:rowOff>
    </xdr:to>
    <xdr:grpSp>
      <xdr:nvGrpSpPr>
        <xdr:cNvPr id="64" name="Agrupar">
          <a:extLst>
            <a:ext uri="{FF2B5EF4-FFF2-40B4-BE49-F238E27FC236}">
              <a16:creationId xmlns:a16="http://schemas.microsoft.com/office/drawing/2014/main" id="{00000000-0008-0000-0F00-000040000000}"/>
            </a:ext>
          </a:extLst>
        </xdr:cNvPr>
        <xdr:cNvGrpSpPr/>
      </xdr:nvGrpSpPr>
      <xdr:grpSpPr>
        <a:xfrm>
          <a:off x="1378743" y="13732546"/>
          <a:ext cx="130175" cy="181051"/>
          <a:chOff x="0" y="0"/>
          <a:chExt cx="130175" cy="181050"/>
        </a:xfrm>
      </xdr:grpSpPr>
      <xdr:sp macro="" textlink="">
        <xdr:nvSpPr>
          <xdr:cNvPr id="62" name="Rectángulo">
            <a:extLst>
              <a:ext uri="{FF2B5EF4-FFF2-40B4-BE49-F238E27FC236}">
                <a16:creationId xmlns:a16="http://schemas.microsoft.com/office/drawing/2014/main" id="{00000000-0008-0000-0F00-00003E000000}"/>
              </a:ext>
            </a:extLst>
          </xdr:cNvPr>
          <xdr:cNvSpPr/>
        </xdr:nvSpPr>
        <xdr:spPr>
          <a:xfrm>
            <a:off x="0" y="0"/>
            <a:ext cx="130175" cy="181051"/>
          </a:xfrm>
          <a:prstGeom prst="rect">
            <a:avLst/>
          </a:prstGeom>
          <a:solidFill>
            <a:srgbClr val="FFFFFF"/>
          </a:solidFill>
          <a:ln w="12700" cap="flat">
            <a:noFill/>
            <a:miter lim="400000"/>
          </a:ln>
          <a:effectLst/>
        </xdr:spPr>
        <xdr:txBody>
          <a:bodyPr/>
          <a:lstStyle/>
          <a:p>
            <a:endParaRPr/>
          </a:p>
        </xdr:txBody>
      </xdr:sp>
      <xdr:pic>
        <xdr:nvPicPr>
          <xdr:cNvPr id="63" name="image.pdf" descr="image.pdf">
            <a:extLst>
              <a:ext uri="{FF2B5EF4-FFF2-40B4-BE49-F238E27FC236}">
                <a16:creationId xmlns:a16="http://schemas.microsoft.com/office/drawing/2014/main" id="{00000000-0008-0000-0F00-00003F000000}"/>
              </a:ext>
            </a:extLst>
          </xdr:cNvPr>
          <xdr:cNvPicPr>
            <a:picLocks noChangeAspect="1"/>
          </xdr:cNvPicPr>
        </xdr:nvPicPr>
        <xdr:blipFill>
          <a:blip xmlns:r="http://schemas.openxmlformats.org/officeDocument/2006/relationships" r:embed="rId8"/>
          <a:stretch>
            <a:fillRect/>
          </a:stretch>
        </xdr:blipFill>
        <xdr:spPr>
          <a:xfrm>
            <a:off x="0" y="0"/>
            <a:ext cx="130175" cy="181051"/>
          </a:xfrm>
          <a:prstGeom prst="rect">
            <a:avLst/>
          </a:prstGeom>
          <a:ln w="9525" cap="flat">
            <a:solidFill>
              <a:srgbClr val="000000"/>
            </a:solidFill>
            <a:prstDash val="solid"/>
            <a:round/>
          </a:ln>
          <a:effectLst/>
        </xdr:spPr>
      </xdr:pic>
    </xdr:grpSp>
    <xdr:clientData/>
  </xdr:twoCellAnchor>
  <xdr:twoCellAnchor>
    <xdr:from>
      <xdr:col>10</xdr:col>
      <xdr:colOff>305593</xdr:colOff>
      <xdr:row>73</xdr:row>
      <xdr:rowOff>149896</xdr:rowOff>
    </xdr:from>
    <xdr:to>
      <xdr:col>10</xdr:col>
      <xdr:colOff>556617</xdr:colOff>
      <xdr:row>75</xdr:row>
      <xdr:rowOff>7097</xdr:rowOff>
    </xdr:to>
    <xdr:grpSp>
      <xdr:nvGrpSpPr>
        <xdr:cNvPr id="67" name="Agrupar">
          <a:extLst>
            <a:ext uri="{FF2B5EF4-FFF2-40B4-BE49-F238E27FC236}">
              <a16:creationId xmlns:a16="http://schemas.microsoft.com/office/drawing/2014/main" id="{00000000-0008-0000-0F00-000043000000}"/>
            </a:ext>
          </a:extLst>
        </xdr:cNvPr>
        <xdr:cNvGrpSpPr/>
      </xdr:nvGrpSpPr>
      <xdr:grpSpPr>
        <a:xfrm>
          <a:off x="6420643" y="13732546"/>
          <a:ext cx="251024" cy="181051"/>
          <a:chOff x="0" y="0"/>
          <a:chExt cx="251023" cy="181050"/>
        </a:xfrm>
      </xdr:grpSpPr>
      <xdr:sp macro="" textlink="">
        <xdr:nvSpPr>
          <xdr:cNvPr id="65" name="Rectángulo">
            <a:extLst>
              <a:ext uri="{FF2B5EF4-FFF2-40B4-BE49-F238E27FC236}">
                <a16:creationId xmlns:a16="http://schemas.microsoft.com/office/drawing/2014/main" id="{00000000-0008-0000-0F00-000041000000}"/>
              </a:ext>
            </a:extLst>
          </xdr:cNvPr>
          <xdr:cNvSpPr/>
        </xdr:nvSpPr>
        <xdr:spPr>
          <a:xfrm>
            <a:off x="0" y="0"/>
            <a:ext cx="251024" cy="181051"/>
          </a:xfrm>
          <a:prstGeom prst="rect">
            <a:avLst/>
          </a:prstGeom>
          <a:solidFill>
            <a:srgbClr val="FFFFFF"/>
          </a:solidFill>
          <a:ln w="12700" cap="flat">
            <a:noFill/>
            <a:miter lim="400000"/>
          </a:ln>
          <a:effectLst/>
        </xdr:spPr>
        <xdr:txBody>
          <a:bodyPr/>
          <a:lstStyle/>
          <a:p>
            <a:endParaRPr/>
          </a:p>
        </xdr:txBody>
      </xdr:sp>
      <xdr:pic>
        <xdr:nvPicPr>
          <xdr:cNvPr id="66" name="image.pdf" descr="image.pdf">
            <a:extLst>
              <a:ext uri="{FF2B5EF4-FFF2-40B4-BE49-F238E27FC236}">
                <a16:creationId xmlns:a16="http://schemas.microsoft.com/office/drawing/2014/main" id="{00000000-0008-0000-0F00-000042000000}"/>
              </a:ext>
            </a:extLst>
          </xdr:cNvPr>
          <xdr:cNvPicPr>
            <a:picLocks noChangeAspect="1"/>
          </xdr:cNvPicPr>
        </xdr:nvPicPr>
        <xdr:blipFill>
          <a:blip xmlns:r="http://schemas.openxmlformats.org/officeDocument/2006/relationships" r:embed="rId9"/>
          <a:stretch>
            <a:fillRect/>
          </a:stretch>
        </xdr:blipFill>
        <xdr:spPr>
          <a:xfrm>
            <a:off x="0" y="0"/>
            <a:ext cx="251024" cy="181051"/>
          </a:xfrm>
          <a:prstGeom prst="rect">
            <a:avLst/>
          </a:prstGeom>
          <a:ln w="9525" cap="flat">
            <a:solidFill>
              <a:srgbClr val="000000"/>
            </a:solidFill>
            <a:prstDash val="solid"/>
            <a:round/>
          </a:ln>
          <a:effectLst/>
        </xdr:spPr>
      </xdr:pic>
    </xdr:grpSp>
    <xdr:clientData/>
  </xdr:twoCellAnchor>
  <xdr:twoCellAnchor>
    <xdr:from>
      <xdr:col>2</xdr:col>
      <xdr:colOff>368300</xdr:colOff>
      <xdr:row>78</xdr:row>
      <xdr:rowOff>7097</xdr:rowOff>
    </xdr:from>
    <xdr:to>
      <xdr:col>2</xdr:col>
      <xdr:colOff>617537</xdr:colOff>
      <xdr:row>79</xdr:row>
      <xdr:rowOff>16659</xdr:rowOff>
    </xdr:to>
    <xdr:grpSp>
      <xdr:nvGrpSpPr>
        <xdr:cNvPr id="70" name="Agrupar">
          <a:extLst>
            <a:ext uri="{FF2B5EF4-FFF2-40B4-BE49-F238E27FC236}">
              <a16:creationId xmlns:a16="http://schemas.microsoft.com/office/drawing/2014/main" id="{00000000-0008-0000-0F00-000046000000}"/>
            </a:ext>
          </a:extLst>
        </xdr:cNvPr>
        <xdr:cNvGrpSpPr/>
      </xdr:nvGrpSpPr>
      <xdr:grpSpPr>
        <a:xfrm>
          <a:off x="1292225" y="14399372"/>
          <a:ext cx="249237" cy="171487"/>
          <a:chOff x="0" y="0"/>
          <a:chExt cx="249237" cy="171487"/>
        </a:xfrm>
      </xdr:grpSpPr>
      <xdr:sp macro="" textlink="">
        <xdr:nvSpPr>
          <xdr:cNvPr id="68" name="Rectángulo">
            <a:extLst>
              <a:ext uri="{FF2B5EF4-FFF2-40B4-BE49-F238E27FC236}">
                <a16:creationId xmlns:a16="http://schemas.microsoft.com/office/drawing/2014/main" id="{00000000-0008-0000-0F00-000044000000}"/>
              </a:ext>
            </a:extLst>
          </xdr:cNvPr>
          <xdr:cNvSpPr/>
        </xdr:nvSpPr>
        <xdr:spPr>
          <a:xfrm>
            <a:off x="0" y="0"/>
            <a:ext cx="249238" cy="171488"/>
          </a:xfrm>
          <a:prstGeom prst="rect">
            <a:avLst/>
          </a:prstGeom>
          <a:solidFill>
            <a:srgbClr val="FFFFFF"/>
          </a:solidFill>
          <a:ln w="12700" cap="flat">
            <a:noFill/>
            <a:miter lim="400000"/>
          </a:ln>
          <a:effectLst/>
        </xdr:spPr>
        <xdr:txBody>
          <a:bodyPr/>
          <a:lstStyle/>
          <a:p>
            <a:endParaRPr/>
          </a:p>
        </xdr:txBody>
      </xdr:sp>
      <xdr:pic>
        <xdr:nvPicPr>
          <xdr:cNvPr id="69" name="image.pdf" descr="image.pdf">
            <a:extLst>
              <a:ext uri="{FF2B5EF4-FFF2-40B4-BE49-F238E27FC236}">
                <a16:creationId xmlns:a16="http://schemas.microsoft.com/office/drawing/2014/main" id="{00000000-0008-0000-0F00-000045000000}"/>
              </a:ext>
            </a:extLst>
          </xdr:cNvPr>
          <xdr:cNvPicPr>
            <a:picLocks noChangeAspect="1"/>
          </xdr:cNvPicPr>
        </xdr:nvPicPr>
        <xdr:blipFill>
          <a:blip xmlns:r="http://schemas.openxmlformats.org/officeDocument/2006/relationships" r:embed="rId10"/>
          <a:stretch>
            <a:fillRect/>
          </a:stretch>
        </xdr:blipFill>
        <xdr:spPr>
          <a:xfrm>
            <a:off x="0" y="0"/>
            <a:ext cx="249238" cy="171488"/>
          </a:xfrm>
          <a:prstGeom prst="rect">
            <a:avLst/>
          </a:prstGeom>
          <a:ln w="9525" cap="flat">
            <a:solidFill>
              <a:srgbClr val="000000"/>
            </a:solidFill>
            <a:prstDash val="solid"/>
            <a:round/>
          </a:ln>
          <a:effectLst/>
        </xdr:spPr>
      </xdr:pic>
    </xdr:grpSp>
    <xdr:clientData/>
  </xdr:twoCellAnchor>
  <xdr:twoCellAnchor>
    <xdr:from>
      <xdr:col>6</xdr:col>
      <xdr:colOff>120054</xdr:colOff>
      <xdr:row>77</xdr:row>
      <xdr:rowOff>149896</xdr:rowOff>
    </xdr:from>
    <xdr:to>
      <xdr:col>6</xdr:col>
      <xdr:colOff>556617</xdr:colOff>
      <xdr:row>78</xdr:row>
      <xdr:rowOff>149896</xdr:rowOff>
    </xdr:to>
    <xdr:grpSp>
      <xdr:nvGrpSpPr>
        <xdr:cNvPr id="73" name="Agrupar">
          <a:extLst>
            <a:ext uri="{FF2B5EF4-FFF2-40B4-BE49-F238E27FC236}">
              <a16:creationId xmlns:a16="http://schemas.microsoft.com/office/drawing/2014/main" id="{00000000-0008-0000-0F00-000049000000}"/>
            </a:ext>
          </a:extLst>
        </xdr:cNvPr>
        <xdr:cNvGrpSpPr/>
      </xdr:nvGrpSpPr>
      <xdr:grpSpPr>
        <a:xfrm>
          <a:off x="3796704" y="14380246"/>
          <a:ext cx="436563" cy="161925"/>
          <a:chOff x="0" y="0"/>
          <a:chExt cx="436562" cy="161925"/>
        </a:xfrm>
      </xdr:grpSpPr>
      <xdr:sp macro="" textlink="">
        <xdr:nvSpPr>
          <xdr:cNvPr id="71" name="Rectángulo">
            <a:extLst>
              <a:ext uri="{FF2B5EF4-FFF2-40B4-BE49-F238E27FC236}">
                <a16:creationId xmlns:a16="http://schemas.microsoft.com/office/drawing/2014/main" id="{00000000-0008-0000-0F00-000047000000}"/>
              </a:ext>
            </a:extLst>
          </xdr:cNvPr>
          <xdr:cNvSpPr/>
        </xdr:nvSpPr>
        <xdr:spPr>
          <a:xfrm>
            <a:off x="0" y="0"/>
            <a:ext cx="436563" cy="161925"/>
          </a:xfrm>
          <a:prstGeom prst="rect">
            <a:avLst/>
          </a:prstGeom>
          <a:solidFill>
            <a:srgbClr val="FFFFFF"/>
          </a:solidFill>
          <a:ln w="12700" cap="flat">
            <a:noFill/>
            <a:miter lim="400000"/>
          </a:ln>
          <a:effectLst/>
        </xdr:spPr>
        <xdr:txBody>
          <a:bodyPr/>
          <a:lstStyle/>
          <a:p>
            <a:endParaRPr/>
          </a:p>
        </xdr:txBody>
      </xdr:sp>
      <xdr:pic>
        <xdr:nvPicPr>
          <xdr:cNvPr id="72" name="image.pdf" descr="image.pdf">
            <a:extLst>
              <a:ext uri="{FF2B5EF4-FFF2-40B4-BE49-F238E27FC236}">
                <a16:creationId xmlns:a16="http://schemas.microsoft.com/office/drawing/2014/main" id="{00000000-0008-0000-0F00-000048000000}"/>
              </a:ext>
            </a:extLst>
          </xdr:cNvPr>
          <xdr:cNvPicPr>
            <a:picLocks noChangeAspect="1"/>
          </xdr:cNvPicPr>
        </xdr:nvPicPr>
        <xdr:blipFill>
          <a:blip xmlns:r="http://schemas.openxmlformats.org/officeDocument/2006/relationships" r:embed="rId11"/>
          <a:stretch>
            <a:fillRect/>
          </a:stretch>
        </xdr:blipFill>
        <xdr:spPr>
          <a:xfrm>
            <a:off x="0" y="0"/>
            <a:ext cx="436563" cy="161925"/>
          </a:xfrm>
          <a:prstGeom prst="rect">
            <a:avLst/>
          </a:prstGeom>
          <a:ln w="9525" cap="flat">
            <a:solidFill>
              <a:srgbClr val="000000"/>
            </a:solidFill>
            <a:prstDash val="solid"/>
            <a:round/>
          </a:ln>
          <a:effectLst/>
        </xdr:spPr>
      </xdr:pic>
    </xdr:grpSp>
    <xdr:clientData/>
  </xdr:twoCellAnchor>
  <xdr:twoCellAnchor>
    <xdr:from>
      <xdr:col>6</xdr:col>
      <xdr:colOff>43656</xdr:colOff>
      <xdr:row>83</xdr:row>
      <xdr:rowOff>7097</xdr:rowOff>
    </xdr:from>
    <xdr:to>
      <xdr:col>6</xdr:col>
      <xdr:colOff>676671</xdr:colOff>
      <xdr:row>84</xdr:row>
      <xdr:rowOff>16659</xdr:rowOff>
    </xdr:to>
    <xdr:grpSp>
      <xdr:nvGrpSpPr>
        <xdr:cNvPr id="76" name="Agrupar">
          <a:extLst>
            <a:ext uri="{FF2B5EF4-FFF2-40B4-BE49-F238E27FC236}">
              <a16:creationId xmlns:a16="http://schemas.microsoft.com/office/drawing/2014/main" id="{00000000-0008-0000-0F00-00004C000000}"/>
            </a:ext>
          </a:extLst>
        </xdr:cNvPr>
        <xdr:cNvGrpSpPr/>
      </xdr:nvGrpSpPr>
      <xdr:grpSpPr>
        <a:xfrm>
          <a:off x="3720306" y="15208997"/>
          <a:ext cx="566340" cy="171487"/>
          <a:chOff x="0" y="0"/>
          <a:chExt cx="633015" cy="171487"/>
        </a:xfrm>
      </xdr:grpSpPr>
      <xdr:sp macro="" textlink="">
        <xdr:nvSpPr>
          <xdr:cNvPr id="74" name="Rectángulo">
            <a:extLst>
              <a:ext uri="{FF2B5EF4-FFF2-40B4-BE49-F238E27FC236}">
                <a16:creationId xmlns:a16="http://schemas.microsoft.com/office/drawing/2014/main" id="{00000000-0008-0000-0F00-00004A000000}"/>
              </a:ext>
            </a:extLst>
          </xdr:cNvPr>
          <xdr:cNvSpPr/>
        </xdr:nvSpPr>
        <xdr:spPr>
          <a:xfrm>
            <a:off x="0" y="0"/>
            <a:ext cx="633016" cy="171488"/>
          </a:xfrm>
          <a:prstGeom prst="rect">
            <a:avLst/>
          </a:prstGeom>
          <a:solidFill>
            <a:srgbClr val="FFFFFF"/>
          </a:solidFill>
          <a:ln w="12700" cap="flat">
            <a:noFill/>
            <a:miter lim="400000"/>
          </a:ln>
          <a:effectLst/>
        </xdr:spPr>
        <xdr:txBody>
          <a:bodyPr/>
          <a:lstStyle/>
          <a:p>
            <a:endParaRPr/>
          </a:p>
        </xdr:txBody>
      </xdr:sp>
      <xdr:pic>
        <xdr:nvPicPr>
          <xdr:cNvPr id="75" name="image.pdf" descr="image.pdf">
            <a:extLst>
              <a:ext uri="{FF2B5EF4-FFF2-40B4-BE49-F238E27FC236}">
                <a16:creationId xmlns:a16="http://schemas.microsoft.com/office/drawing/2014/main" id="{00000000-0008-0000-0F00-00004B000000}"/>
              </a:ext>
            </a:extLst>
          </xdr:cNvPr>
          <xdr:cNvPicPr>
            <a:picLocks noChangeAspect="1"/>
          </xdr:cNvPicPr>
        </xdr:nvPicPr>
        <xdr:blipFill>
          <a:blip xmlns:r="http://schemas.openxmlformats.org/officeDocument/2006/relationships" r:embed="rId12"/>
          <a:stretch>
            <a:fillRect/>
          </a:stretch>
        </xdr:blipFill>
        <xdr:spPr>
          <a:xfrm>
            <a:off x="0" y="0"/>
            <a:ext cx="633016" cy="171488"/>
          </a:xfrm>
          <a:prstGeom prst="rect">
            <a:avLst/>
          </a:prstGeom>
          <a:ln w="9525" cap="flat">
            <a:solidFill>
              <a:srgbClr val="000000"/>
            </a:solidFill>
            <a:prstDash val="solid"/>
            <a:round/>
          </a:ln>
          <a:effectLst/>
        </xdr:spPr>
      </xdr:pic>
    </xdr:grpSp>
    <xdr:clientData/>
  </xdr:twoCellAnchor>
  <xdr:twoCellAnchor>
    <xdr:from>
      <xdr:col>10</xdr:col>
      <xdr:colOff>392906</xdr:colOff>
      <xdr:row>82</xdr:row>
      <xdr:rowOff>140334</xdr:rowOff>
    </xdr:from>
    <xdr:to>
      <xdr:col>11</xdr:col>
      <xdr:colOff>523875</xdr:colOff>
      <xdr:row>84</xdr:row>
      <xdr:rowOff>65109</xdr:rowOff>
    </xdr:to>
    <xdr:grpSp>
      <xdr:nvGrpSpPr>
        <xdr:cNvPr id="79" name="Agrupar">
          <a:extLst>
            <a:ext uri="{FF2B5EF4-FFF2-40B4-BE49-F238E27FC236}">
              <a16:creationId xmlns:a16="http://schemas.microsoft.com/office/drawing/2014/main" id="{00000000-0008-0000-0F00-00004F000000}"/>
            </a:ext>
          </a:extLst>
        </xdr:cNvPr>
        <xdr:cNvGrpSpPr/>
      </xdr:nvGrpSpPr>
      <xdr:grpSpPr>
        <a:xfrm>
          <a:off x="6507956" y="15180309"/>
          <a:ext cx="740569" cy="248625"/>
          <a:chOff x="0" y="0"/>
          <a:chExt cx="829468" cy="248625"/>
        </a:xfrm>
      </xdr:grpSpPr>
      <xdr:sp macro="" textlink="">
        <xdr:nvSpPr>
          <xdr:cNvPr id="77" name="Rectángulo">
            <a:extLst>
              <a:ext uri="{FF2B5EF4-FFF2-40B4-BE49-F238E27FC236}">
                <a16:creationId xmlns:a16="http://schemas.microsoft.com/office/drawing/2014/main" id="{00000000-0008-0000-0F00-00004D000000}"/>
              </a:ext>
            </a:extLst>
          </xdr:cNvPr>
          <xdr:cNvSpPr/>
        </xdr:nvSpPr>
        <xdr:spPr>
          <a:xfrm>
            <a:off x="0" y="0"/>
            <a:ext cx="829469" cy="248626"/>
          </a:xfrm>
          <a:prstGeom prst="rect">
            <a:avLst/>
          </a:prstGeom>
          <a:solidFill>
            <a:srgbClr val="FFFFFF"/>
          </a:solidFill>
          <a:ln w="12700" cap="flat">
            <a:noFill/>
            <a:miter lim="400000"/>
          </a:ln>
          <a:effectLst/>
        </xdr:spPr>
        <xdr:txBody>
          <a:bodyPr/>
          <a:lstStyle/>
          <a:p>
            <a:endParaRPr/>
          </a:p>
        </xdr:txBody>
      </xdr:sp>
      <xdr:pic>
        <xdr:nvPicPr>
          <xdr:cNvPr id="78" name="image.pdf" descr="image.pdf">
            <a:extLst>
              <a:ext uri="{FF2B5EF4-FFF2-40B4-BE49-F238E27FC236}">
                <a16:creationId xmlns:a16="http://schemas.microsoft.com/office/drawing/2014/main" id="{00000000-0008-0000-0F00-00004E000000}"/>
              </a:ext>
            </a:extLst>
          </xdr:cNvPr>
          <xdr:cNvPicPr>
            <a:picLocks noChangeAspect="1"/>
          </xdr:cNvPicPr>
        </xdr:nvPicPr>
        <xdr:blipFill>
          <a:blip xmlns:r="http://schemas.openxmlformats.org/officeDocument/2006/relationships" r:embed="rId13"/>
          <a:stretch>
            <a:fillRect/>
          </a:stretch>
        </xdr:blipFill>
        <xdr:spPr>
          <a:xfrm>
            <a:off x="0" y="0"/>
            <a:ext cx="829469" cy="248626"/>
          </a:xfrm>
          <a:prstGeom prst="rect">
            <a:avLst/>
          </a:prstGeom>
          <a:ln w="9525" cap="flat">
            <a:solidFill>
              <a:srgbClr val="000000"/>
            </a:solidFill>
            <a:prstDash val="solid"/>
            <a:round/>
          </a:ln>
          <a:effectLst/>
        </xdr:spPr>
      </xdr:pic>
    </xdr:grpSp>
    <xdr:clientData/>
  </xdr:twoCellAnchor>
  <xdr:twoCellAnchor>
    <xdr:from>
      <xdr:col>2</xdr:col>
      <xdr:colOff>379412</xdr:colOff>
      <xdr:row>86</xdr:row>
      <xdr:rowOff>149896</xdr:rowOff>
    </xdr:from>
    <xdr:to>
      <xdr:col>2</xdr:col>
      <xdr:colOff>639762</xdr:colOff>
      <xdr:row>87</xdr:row>
      <xdr:rowOff>149896</xdr:rowOff>
    </xdr:to>
    <xdr:grpSp>
      <xdr:nvGrpSpPr>
        <xdr:cNvPr id="82" name="Agrupar">
          <a:extLst>
            <a:ext uri="{FF2B5EF4-FFF2-40B4-BE49-F238E27FC236}">
              <a16:creationId xmlns:a16="http://schemas.microsoft.com/office/drawing/2014/main" id="{00000000-0008-0000-0F00-000052000000}"/>
            </a:ext>
          </a:extLst>
        </xdr:cNvPr>
        <xdr:cNvGrpSpPr/>
      </xdr:nvGrpSpPr>
      <xdr:grpSpPr>
        <a:xfrm>
          <a:off x="1303337" y="15837571"/>
          <a:ext cx="260350" cy="161925"/>
          <a:chOff x="0" y="0"/>
          <a:chExt cx="260350" cy="161925"/>
        </a:xfrm>
      </xdr:grpSpPr>
      <xdr:sp macro="" textlink="">
        <xdr:nvSpPr>
          <xdr:cNvPr id="80" name="Rectángulo">
            <a:extLst>
              <a:ext uri="{FF2B5EF4-FFF2-40B4-BE49-F238E27FC236}">
                <a16:creationId xmlns:a16="http://schemas.microsoft.com/office/drawing/2014/main" id="{00000000-0008-0000-0F00-000050000000}"/>
              </a:ext>
            </a:extLst>
          </xdr:cNvPr>
          <xdr:cNvSpPr/>
        </xdr:nvSpPr>
        <xdr:spPr>
          <a:xfrm>
            <a:off x="0" y="0"/>
            <a:ext cx="260350" cy="161925"/>
          </a:xfrm>
          <a:prstGeom prst="rect">
            <a:avLst/>
          </a:prstGeom>
          <a:solidFill>
            <a:srgbClr val="FFFFFF"/>
          </a:solidFill>
          <a:ln w="12700" cap="flat">
            <a:noFill/>
            <a:miter lim="400000"/>
          </a:ln>
          <a:effectLst/>
        </xdr:spPr>
        <xdr:txBody>
          <a:bodyPr/>
          <a:lstStyle/>
          <a:p>
            <a:endParaRPr/>
          </a:p>
        </xdr:txBody>
      </xdr:sp>
      <xdr:pic>
        <xdr:nvPicPr>
          <xdr:cNvPr id="81" name="image.pdf" descr="image.pdf">
            <a:extLst>
              <a:ext uri="{FF2B5EF4-FFF2-40B4-BE49-F238E27FC236}">
                <a16:creationId xmlns:a16="http://schemas.microsoft.com/office/drawing/2014/main" id="{00000000-0008-0000-0F00-000051000000}"/>
              </a:ext>
            </a:extLst>
          </xdr:cNvPr>
          <xdr:cNvPicPr>
            <a:picLocks noChangeAspect="1"/>
          </xdr:cNvPicPr>
        </xdr:nvPicPr>
        <xdr:blipFill>
          <a:blip xmlns:r="http://schemas.openxmlformats.org/officeDocument/2006/relationships" r:embed="rId14"/>
          <a:stretch>
            <a:fillRect/>
          </a:stretch>
        </xdr:blipFill>
        <xdr:spPr>
          <a:xfrm>
            <a:off x="0" y="0"/>
            <a:ext cx="260350" cy="161925"/>
          </a:xfrm>
          <a:prstGeom prst="rect">
            <a:avLst/>
          </a:prstGeom>
          <a:ln w="9525" cap="flat">
            <a:solidFill>
              <a:srgbClr val="000000"/>
            </a:solidFill>
            <a:prstDash val="solid"/>
            <a:round/>
          </a:ln>
          <a:effectLst/>
        </xdr:spPr>
      </xdr:pic>
    </xdr:grpSp>
    <xdr:clientData/>
  </xdr:twoCellAnchor>
  <xdr:twoCellAnchor editAs="oneCell">
    <xdr:from>
      <xdr:col>17</xdr:col>
      <xdr:colOff>1019175</xdr:colOff>
      <xdr:row>1</xdr:row>
      <xdr:rowOff>47625</xdr:rowOff>
    </xdr:from>
    <xdr:to>
      <xdr:col>18</xdr:col>
      <xdr:colOff>638175</xdr:colOff>
      <xdr:row>8</xdr:row>
      <xdr:rowOff>57809</xdr:rowOff>
    </xdr:to>
    <xdr:pic>
      <xdr:nvPicPr>
        <xdr:cNvPr id="3" name="Imagen 2">
          <a:extLst>
            <a:ext uri="{FF2B5EF4-FFF2-40B4-BE49-F238E27FC236}">
              <a16:creationId xmlns:a16="http://schemas.microsoft.com/office/drawing/2014/main" id="{25A98CB5-C8E1-4A26-A18C-D6D853A00BA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087100" y="209550"/>
          <a:ext cx="762000" cy="12198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38100</xdr:colOff>
      <xdr:row>7</xdr:row>
      <xdr:rowOff>143534</xdr:rowOff>
    </xdr:to>
    <xdr:pic>
      <xdr:nvPicPr>
        <xdr:cNvPr id="3" name="Imagen 2">
          <a:extLst>
            <a:ext uri="{FF2B5EF4-FFF2-40B4-BE49-F238E27FC236}">
              <a16:creationId xmlns:a16="http://schemas.microsoft.com/office/drawing/2014/main" id="{1069D08E-575C-466E-83D0-9DB4F93DE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675" y="171450"/>
          <a:ext cx="762000" cy="12198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17</xdr:col>
      <xdr:colOff>38100</xdr:colOff>
      <xdr:row>8</xdr:row>
      <xdr:rowOff>153059</xdr:rowOff>
    </xdr:to>
    <xdr:pic>
      <xdr:nvPicPr>
        <xdr:cNvPr id="3" name="Imagen 2">
          <a:extLst>
            <a:ext uri="{FF2B5EF4-FFF2-40B4-BE49-F238E27FC236}">
              <a16:creationId xmlns:a16="http://schemas.microsoft.com/office/drawing/2014/main" id="{3C2920AD-4D09-4FB3-9072-9FA9A9946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0" y="342900"/>
          <a:ext cx="762000" cy="12198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65037</xdr:colOff>
      <xdr:row>19</xdr:row>
      <xdr:rowOff>215382</xdr:rowOff>
    </xdr:from>
    <xdr:to>
      <xdr:col>7</xdr:col>
      <xdr:colOff>175431</xdr:colOff>
      <xdr:row>23</xdr:row>
      <xdr:rowOff>129132</xdr:rowOff>
    </xdr:to>
    <xdr:pic>
      <xdr:nvPicPr>
        <xdr:cNvPr id="84" name="image.pdf" descr="image.pdf">
          <a:extLst>
            <a:ext uri="{FF2B5EF4-FFF2-40B4-BE49-F238E27FC236}">
              <a16:creationId xmlns:a16="http://schemas.microsoft.com/office/drawing/2014/main" id="{00000000-0008-0000-1200-000054000000}"/>
            </a:ext>
          </a:extLst>
        </xdr:cNvPr>
        <xdr:cNvPicPr>
          <a:picLocks noChangeAspect="1"/>
        </xdr:cNvPicPr>
      </xdr:nvPicPr>
      <xdr:blipFill>
        <a:blip xmlns:r="http://schemas.openxmlformats.org/officeDocument/2006/relationships" r:embed="rId1"/>
        <a:stretch>
          <a:fillRect/>
        </a:stretch>
      </xdr:blipFill>
      <xdr:spPr>
        <a:xfrm>
          <a:off x="1423937" y="4194927"/>
          <a:ext cx="4809395" cy="866251"/>
        </a:xfrm>
        <a:prstGeom prst="rect">
          <a:avLst/>
        </a:prstGeom>
        <a:ln w="12700" cap="flat">
          <a:noFill/>
          <a:miter lim="400000"/>
        </a:ln>
        <a:effectLst/>
      </xdr:spPr>
    </xdr:pic>
    <xdr:clientData/>
  </xdr:twoCellAnchor>
  <xdr:twoCellAnchor editAs="oneCell">
    <xdr:from>
      <xdr:col>11</xdr:col>
      <xdr:colOff>0</xdr:colOff>
      <xdr:row>1</xdr:row>
      <xdr:rowOff>0</xdr:rowOff>
    </xdr:from>
    <xdr:to>
      <xdr:col>12</xdr:col>
      <xdr:colOff>38100</xdr:colOff>
      <xdr:row>8</xdr:row>
      <xdr:rowOff>76859</xdr:rowOff>
    </xdr:to>
    <xdr:pic>
      <xdr:nvPicPr>
        <xdr:cNvPr id="3" name="Imagen 2">
          <a:extLst>
            <a:ext uri="{FF2B5EF4-FFF2-40B4-BE49-F238E27FC236}">
              <a16:creationId xmlns:a16="http://schemas.microsoft.com/office/drawing/2014/main" id="{AB2EEFBB-4E25-4F43-B782-B04276918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77300" y="161925"/>
          <a:ext cx="762000" cy="1219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328352</xdr:colOff>
      <xdr:row>9</xdr:row>
      <xdr:rowOff>96262</xdr:rowOff>
    </xdr:from>
    <xdr:to>
      <xdr:col>7</xdr:col>
      <xdr:colOff>11174</xdr:colOff>
      <xdr:row>13</xdr:row>
      <xdr:rowOff>134512</xdr:rowOff>
    </xdr:to>
    <xdr:pic>
      <xdr:nvPicPr>
        <xdr:cNvPr id="2" name="image.pdf" descr="image.pd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49252" y="1632327"/>
          <a:ext cx="2438723" cy="685951"/>
        </a:xfrm>
        <a:prstGeom prst="rect">
          <a:avLst/>
        </a:prstGeom>
        <a:ln w="12700" cap="flat">
          <a:noFill/>
          <a:miter lim="400000"/>
        </a:ln>
        <a:effectLst/>
      </xdr:spPr>
    </xdr:pic>
    <xdr:clientData/>
  </xdr:twoCellAnchor>
  <xdr:twoCellAnchor>
    <xdr:from>
      <xdr:col>3</xdr:col>
      <xdr:colOff>0</xdr:colOff>
      <xdr:row>17</xdr:row>
      <xdr:rowOff>0</xdr:rowOff>
    </xdr:from>
    <xdr:to>
      <xdr:col>3</xdr:col>
      <xdr:colOff>763252</xdr:colOff>
      <xdr:row>21</xdr:row>
      <xdr:rowOff>38249</xdr:rowOff>
    </xdr:to>
    <xdr:pic>
      <xdr:nvPicPr>
        <xdr:cNvPr id="3" name="image.pdf" descr="image.pdf">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117600" y="2908300"/>
          <a:ext cx="763253" cy="685950"/>
        </a:xfrm>
        <a:prstGeom prst="rect">
          <a:avLst/>
        </a:prstGeom>
        <a:ln w="12700" cap="flat">
          <a:noFill/>
          <a:miter lim="400000"/>
        </a:ln>
        <a:effectLst/>
      </xdr:spPr>
    </xdr:pic>
    <xdr:clientData/>
  </xdr:twoCellAnchor>
  <xdr:twoCellAnchor>
    <xdr:from>
      <xdr:col>5</xdr:col>
      <xdr:colOff>0</xdr:colOff>
      <xdr:row>17</xdr:row>
      <xdr:rowOff>0</xdr:rowOff>
    </xdr:from>
    <xdr:to>
      <xdr:col>5</xdr:col>
      <xdr:colOff>729257</xdr:colOff>
      <xdr:row>21</xdr:row>
      <xdr:rowOff>38249</xdr:rowOff>
    </xdr:to>
    <xdr:pic>
      <xdr:nvPicPr>
        <xdr:cNvPr id="4" name="image.pdf" descr="image.pdf">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073400" y="2908300"/>
          <a:ext cx="729258" cy="685950"/>
        </a:xfrm>
        <a:prstGeom prst="rect">
          <a:avLst/>
        </a:prstGeom>
        <a:ln w="12700" cap="flat">
          <a:noFill/>
          <a:miter lim="400000"/>
        </a:ln>
        <a:effectLst/>
      </xdr:spPr>
    </xdr:pic>
    <xdr:clientData/>
  </xdr:twoCellAnchor>
  <xdr:twoCellAnchor>
    <xdr:from>
      <xdr:col>1</xdr:col>
      <xdr:colOff>271909</xdr:colOff>
      <xdr:row>152</xdr:row>
      <xdr:rowOff>120751</xdr:rowOff>
    </xdr:from>
    <xdr:to>
      <xdr:col>10</xdr:col>
      <xdr:colOff>349870</xdr:colOff>
      <xdr:row>162</xdr:row>
      <xdr:rowOff>82543</xdr:rowOff>
    </xdr:to>
    <xdr:pic>
      <xdr:nvPicPr>
        <xdr:cNvPr id="7" name="image.png" descr="image.pn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rcRect l="8854" t="33428" r="43638" b="40364"/>
        <a:stretch>
          <a:fillRect/>
        </a:stretch>
      </xdr:blipFill>
      <xdr:spPr>
        <a:xfrm>
          <a:off x="538609" y="25199441"/>
          <a:ext cx="6707362" cy="1606443"/>
        </a:xfrm>
        <a:prstGeom prst="rect">
          <a:avLst/>
        </a:prstGeom>
        <a:ln w="12700" cap="flat">
          <a:noFill/>
          <a:miter lim="400000"/>
        </a:ln>
        <a:effectLst/>
      </xdr:spPr>
    </xdr:pic>
    <xdr:clientData/>
  </xdr:twoCellAnchor>
  <xdr:twoCellAnchor editAs="oneCell">
    <xdr:from>
      <xdr:col>4</xdr:col>
      <xdr:colOff>863600</xdr:colOff>
      <xdr:row>137</xdr:row>
      <xdr:rowOff>120650</xdr:rowOff>
    </xdr:from>
    <xdr:to>
      <xdr:col>7</xdr:col>
      <xdr:colOff>587491</xdr:colOff>
      <xdr:row>143</xdr:row>
      <xdr:rowOff>31796</xdr:rowOff>
    </xdr:to>
    <xdr:pic>
      <xdr:nvPicPr>
        <xdr:cNvPr id="8" name="Imagen 7">
          <a:extLst>
            <a:ext uri="{FF2B5EF4-FFF2-40B4-BE49-F238E27FC236}">
              <a16:creationId xmlns:a16="http://schemas.microsoft.com/office/drawing/2014/main" id="{1C776964-0636-4F61-BDE0-67E34BA2B100}"/>
            </a:ext>
          </a:extLst>
        </xdr:cNvPr>
        <xdr:cNvPicPr>
          <a:picLocks noChangeAspect="1"/>
        </xdr:cNvPicPr>
      </xdr:nvPicPr>
      <xdr:blipFill>
        <a:blip xmlns:r="http://schemas.openxmlformats.org/officeDocument/2006/relationships" r:embed="rId5"/>
        <a:stretch>
          <a:fillRect/>
        </a:stretch>
      </xdr:blipFill>
      <xdr:spPr>
        <a:xfrm>
          <a:off x="2806700" y="22599650"/>
          <a:ext cx="2254366" cy="901746"/>
        </a:xfrm>
        <a:prstGeom prst="rect">
          <a:avLst/>
        </a:prstGeom>
      </xdr:spPr>
    </xdr:pic>
    <xdr:clientData/>
  </xdr:twoCellAnchor>
  <xdr:twoCellAnchor editAs="oneCell">
    <xdr:from>
      <xdr:col>12</xdr:col>
      <xdr:colOff>495300</xdr:colOff>
      <xdr:row>0</xdr:row>
      <xdr:rowOff>152400</xdr:rowOff>
    </xdr:from>
    <xdr:to>
      <xdr:col>13</xdr:col>
      <xdr:colOff>228600</xdr:colOff>
      <xdr:row>8</xdr:row>
      <xdr:rowOff>659</xdr:rowOff>
    </xdr:to>
    <xdr:pic>
      <xdr:nvPicPr>
        <xdr:cNvPr id="9" name="Imagen 8">
          <a:extLst>
            <a:ext uri="{FF2B5EF4-FFF2-40B4-BE49-F238E27FC236}">
              <a16:creationId xmlns:a16="http://schemas.microsoft.com/office/drawing/2014/main" id="{5F7A701A-FAED-9B6E-CAB8-629A290D383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96125" y="152400"/>
          <a:ext cx="762000" cy="12198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54557</xdr:colOff>
      <xdr:row>31</xdr:row>
      <xdr:rowOff>57375</xdr:rowOff>
    </xdr:from>
    <xdr:to>
      <xdr:col>4</xdr:col>
      <xdr:colOff>434491</xdr:colOff>
      <xdr:row>32</xdr:row>
      <xdr:rowOff>153637</xdr:rowOff>
    </xdr:to>
    <xdr:pic>
      <xdr:nvPicPr>
        <xdr:cNvPr id="9" name="image.pdf" descr="image.pdf">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1337257" y="5229450"/>
          <a:ext cx="1726135" cy="258188"/>
        </a:xfrm>
        <a:prstGeom prst="rect">
          <a:avLst/>
        </a:prstGeom>
        <a:ln w="12700" cap="flat">
          <a:noFill/>
          <a:miter lim="400000"/>
        </a:ln>
        <a:effectLst/>
      </xdr:spPr>
    </xdr:pic>
    <xdr:clientData/>
  </xdr:twoCellAnchor>
  <xdr:twoCellAnchor>
    <xdr:from>
      <xdr:col>2</xdr:col>
      <xdr:colOff>54557</xdr:colOff>
      <xdr:row>34</xdr:row>
      <xdr:rowOff>66937</xdr:rowOff>
    </xdr:from>
    <xdr:to>
      <xdr:col>4</xdr:col>
      <xdr:colOff>173533</xdr:colOff>
      <xdr:row>38</xdr:row>
      <xdr:rowOff>105824</xdr:rowOff>
    </xdr:to>
    <xdr:pic>
      <xdr:nvPicPr>
        <xdr:cNvPr id="10" name="image.pdf" descr="image.pdf">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stretch>
          <a:fillRect/>
        </a:stretch>
      </xdr:blipFill>
      <xdr:spPr>
        <a:xfrm>
          <a:off x="1337257" y="5724787"/>
          <a:ext cx="1465177" cy="686588"/>
        </a:xfrm>
        <a:prstGeom prst="rect">
          <a:avLst/>
        </a:prstGeom>
        <a:ln w="12700" cap="flat">
          <a:noFill/>
          <a:miter lim="400000"/>
        </a:ln>
        <a:effectLst/>
      </xdr:spPr>
    </xdr:pic>
    <xdr:clientData/>
  </xdr:twoCellAnchor>
  <xdr:twoCellAnchor>
    <xdr:from>
      <xdr:col>3</xdr:col>
      <xdr:colOff>347724</xdr:colOff>
      <xdr:row>10</xdr:row>
      <xdr:rowOff>153637</xdr:rowOff>
    </xdr:from>
    <xdr:to>
      <xdr:col>6</xdr:col>
      <xdr:colOff>43383</xdr:colOff>
      <xdr:row>15</xdr:row>
      <xdr:rowOff>9562</xdr:rowOff>
    </xdr:to>
    <xdr:pic>
      <xdr:nvPicPr>
        <xdr:cNvPr id="11" name="image.pdf" descr="image.pdf">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stretch>
          <a:fillRect/>
        </a:stretch>
      </xdr:blipFill>
      <xdr:spPr>
        <a:xfrm>
          <a:off x="2303524" y="1849087"/>
          <a:ext cx="1714960" cy="665551"/>
        </a:xfrm>
        <a:prstGeom prst="rect">
          <a:avLst/>
        </a:prstGeom>
        <a:ln w="12700" cap="flat">
          <a:noFill/>
          <a:miter lim="400000"/>
        </a:ln>
        <a:effectLst/>
      </xdr:spPr>
    </xdr:pic>
    <xdr:clientData/>
  </xdr:twoCellAnchor>
  <xdr:twoCellAnchor>
    <xdr:from>
      <xdr:col>2</xdr:col>
      <xdr:colOff>0</xdr:colOff>
      <xdr:row>19</xdr:row>
      <xdr:rowOff>0</xdr:rowOff>
    </xdr:from>
    <xdr:to>
      <xdr:col>3</xdr:col>
      <xdr:colOff>0</xdr:colOff>
      <xdr:row>23</xdr:row>
      <xdr:rowOff>38249</xdr:rowOff>
    </xdr:to>
    <xdr:pic>
      <xdr:nvPicPr>
        <xdr:cNvPr id="12" name="image.pdf" descr="image.pdf">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stretch>
          <a:fillRect/>
        </a:stretch>
      </xdr:blipFill>
      <xdr:spPr>
        <a:xfrm>
          <a:off x="1282700" y="3152775"/>
          <a:ext cx="673100" cy="685950"/>
        </a:xfrm>
        <a:prstGeom prst="rect">
          <a:avLst/>
        </a:prstGeom>
        <a:ln w="12700" cap="flat">
          <a:noFill/>
          <a:miter lim="400000"/>
        </a:ln>
        <a:effectLst/>
      </xdr:spPr>
    </xdr:pic>
    <xdr:clientData/>
  </xdr:twoCellAnchor>
  <xdr:twoCellAnchor>
    <xdr:from>
      <xdr:col>4</xdr:col>
      <xdr:colOff>0</xdr:colOff>
      <xdr:row>19</xdr:row>
      <xdr:rowOff>0</xdr:rowOff>
    </xdr:from>
    <xdr:to>
      <xdr:col>5</xdr:col>
      <xdr:colOff>0</xdr:colOff>
      <xdr:row>23</xdr:row>
      <xdr:rowOff>38249</xdr:rowOff>
    </xdr:to>
    <xdr:pic>
      <xdr:nvPicPr>
        <xdr:cNvPr id="13" name="image.pdf" descr="image.pdf">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a:stretch>
          <a:fillRect/>
        </a:stretch>
      </xdr:blipFill>
      <xdr:spPr>
        <a:xfrm>
          <a:off x="2628900" y="3152775"/>
          <a:ext cx="673100" cy="685950"/>
        </a:xfrm>
        <a:prstGeom prst="rect">
          <a:avLst/>
        </a:prstGeom>
        <a:ln w="12700" cap="flat">
          <a:noFill/>
          <a:miter lim="400000"/>
        </a:ln>
        <a:effectLst/>
      </xdr:spPr>
    </xdr:pic>
    <xdr:clientData/>
  </xdr:twoCellAnchor>
  <xdr:twoCellAnchor editAs="oneCell">
    <xdr:from>
      <xdr:col>12</xdr:col>
      <xdr:colOff>0</xdr:colOff>
      <xdr:row>1</xdr:row>
      <xdr:rowOff>0</xdr:rowOff>
    </xdr:from>
    <xdr:to>
      <xdr:col>13</xdr:col>
      <xdr:colOff>171450</xdr:colOff>
      <xdr:row>8</xdr:row>
      <xdr:rowOff>10184</xdr:rowOff>
    </xdr:to>
    <xdr:pic>
      <xdr:nvPicPr>
        <xdr:cNvPr id="3" name="Imagen 2">
          <a:extLst>
            <a:ext uri="{FF2B5EF4-FFF2-40B4-BE49-F238E27FC236}">
              <a16:creationId xmlns:a16="http://schemas.microsoft.com/office/drawing/2014/main" id="{6279CF53-6569-4FC4-9C75-A5F41DC727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29450" y="161925"/>
          <a:ext cx="762000" cy="1219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171450</xdr:colOff>
      <xdr:row>7</xdr:row>
      <xdr:rowOff>143534</xdr:rowOff>
    </xdr:to>
    <xdr:pic>
      <xdr:nvPicPr>
        <xdr:cNvPr id="3" name="Imagen 2">
          <a:extLst>
            <a:ext uri="{FF2B5EF4-FFF2-40B4-BE49-F238E27FC236}">
              <a16:creationId xmlns:a16="http://schemas.microsoft.com/office/drawing/2014/main" id="{3E0E08CB-4FA4-479F-B181-96055F872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71450"/>
          <a:ext cx="762000" cy="12198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98425</xdr:colOff>
      <xdr:row>17</xdr:row>
      <xdr:rowOff>113537</xdr:rowOff>
    </xdr:from>
    <xdr:to>
      <xdr:col>5</xdr:col>
      <xdr:colOff>207950</xdr:colOff>
      <xdr:row>19</xdr:row>
      <xdr:rowOff>55909</xdr:rowOff>
    </xdr:to>
    <xdr:pic>
      <xdr:nvPicPr>
        <xdr:cNvPr id="15" name="image.pdf" descr="image.pdf">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987425" y="3035172"/>
          <a:ext cx="2446326" cy="271303"/>
        </a:xfrm>
        <a:prstGeom prst="rect">
          <a:avLst/>
        </a:prstGeom>
        <a:ln w="12700" cap="flat">
          <a:noFill/>
          <a:miter lim="400000"/>
        </a:ln>
        <a:effectLst/>
      </xdr:spPr>
    </xdr:pic>
    <xdr:clientData/>
  </xdr:twoCellAnchor>
  <xdr:twoCellAnchor>
    <xdr:from>
      <xdr:col>1</xdr:col>
      <xdr:colOff>533400</xdr:colOff>
      <xdr:row>20</xdr:row>
      <xdr:rowOff>153034</xdr:rowOff>
    </xdr:from>
    <xdr:to>
      <xdr:col>11</xdr:col>
      <xdr:colOff>651408</xdr:colOff>
      <xdr:row>25</xdr:row>
      <xdr:rowOff>26772</xdr:rowOff>
    </xdr:to>
    <xdr:grpSp>
      <xdr:nvGrpSpPr>
        <xdr:cNvPr id="18" name="Agrupar">
          <a:extLst>
            <a:ext uri="{FF2B5EF4-FFF2-40B4-BE49-F238E27FC236}">
              <a16:creationId xmlns:a16="http://schemas.microsoft.com/office/drawing/2014/main" id="{00000000-0008-0000-0500-000012000000}"/>
            </a:ext>
          </a:extLst>
        </xdr:cNvPr>
        <xdr:cNvGrpSpPr/>
      </xdr:nvGrpSpPr>
      <xdr:grpSpPr>
        <a:xfrm>
          <a:off x="771525" y="3553459"/>
          <a:ext cx="6375933" cy="683363"/>
          <a:chOff x="0" y="0"/>
          <a:chExt cx="7242708" cy="696062"/>
        </a:xfrm>
      </xdr:grpSpPr>
      <xdr:pic>
        <xdr:nvPicPr>
          <xdr:cNvPr id="16" name="image.pdf" descr="image.pdf">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a:off x="-1" y="0"/>
            <a:ext cx="4031241" cy="696063"/>
          </a:xfrm>
          <a:prstGeom prst="rect">
            <a:avLst/>
          </a:prstGeom>
          <a:ln w="12700" cap="flat">
            <a:noFill/>
            <a:miter lim="400000"/>
          </a:ln>
          <a:effectLst/>
        </xdr:spPr>
      </xdr:pic>
      <xdr:pic>
        <xdr:nvPicPr>
          <xdr:cNvPr id="17" name="image.pdf" descr="image.pdf">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3"/>
          <a:stretch>
            <a:fillRect/>
          </a:stretch>
        </xdr:blipFill>
        <xdr:spPr>
          <a:xfrm>
            <a:off x="3879116" y="0"/>
            <a:ext cx="3363593" cy="696063"/>
          </a:xfrm>
          <a:prstGeom prst="rect">
            <a:avLst/>
          </a:prstGeom>
          <a:ln w="12700" cap="flat">
            <a:noFill/>
            <a:miter lim="400000"/>
          </a:ln>
          <a:effectLst/>
        </xdr:spPr>
      </xdr:pic>
    </xdr:grpSp>
    <xdr:clientData/>
  </xdr:twoCellAnchor>
  <xdr:twoCellAnchor>
    <xdr:from>
      <xdr:col>2</xdr:col>
      <xdr:colOff>404465</xdr:colOff>
      <xdr:row>26</xdr:row>
      <xdr:rowOff>36485</xdr:rowOff>
    </xdr:from>
    <xdr:to>
      <xdr:col>6</xdr:col>
      <xdr:colOff>164281</xdr:colOff>
      <xdr:row>30</xdr:row>
      <xdr:rowOff>75336</xdr:rowOff>
    </xdr:to>
    <xdr:pic>
      <xdr:nvPicPr>
        <xdr:cNvPr id="19" name="image.pdf" descr="image.pdf">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stretch>
          <a:fillRect/>
        </a:stretch>
      </xdr:blipFill>
      <xdr:spPr>
        <a:xfrm>
          <a:off x="1293465" y="4438305"/>
          <a:ext cx="2972917" cy="696712"/>
        </a:xfrm>
        <a:prstGeom prst="rect">
          <a:avLst/>
        </a:prstGeom>
        <a:ln w="12700" cap="flat">
          <a:noFill/>
          <a:miter lim="400000"/>
        </a:ln>
        <a:effectLst/>
      </xdr:spPr>
    </xdr:pic>
    <xdr:clientData/>
  </xdr:twoCellAnchor>
  <xdr:twoCellAnchor editAs="oneCell">
    <xdr:from>
      <xdr:col>17</xdr:col>
      <xdr:colOff>0</xdr:colOff>
      <xdr:row>1</xdr:row>
      <xdr:rowOff>0</xdr:rowOff>
    </xdr:from>
    <xdr:to>
      <xdr:col>18</xdr:col>
      <xdr:colOff>419100</xdr:colOff>
      <xdr:row>8</xdr:row>
      <xdr:rowOff>10184</xdr:rowOff>
    </xdr:to>
    <xdr:pic>
      <xdr:nvPicPr>
        <xdr:cNvPr id="3" name="Imagen 2">
          <a:extLst>
            <a:ext uri="{FF2B5EF4-FFF2-40B4-BE49-F238E27FC236}">
              <a16:creationId xmlns:a16="http://schemas.microsoft.com/office/drawing/2014/main" id="{04F6E9DE-4702-4226-87AE-48114CA23F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10800" y="161925"/>
          <a:ext cx="762000" cy="12198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22</xdr:row>
      <xdr:rowOff>153035</xdr:rowOff>
    </xdr:from>
    <xdr:to>
      <xdr:col>7</xdr:col>
      <xdr:colOff>314858</xdr:colOff>
      <xdr:row>24</xdr:row>
      <xdr:rowOff>75335</xdr:rowOff>
    </xdr:to>
    <xdr:pic>
      <xdr:nvPicPr>
        <xdr:cNvPr id="21" name="image.pdf" descr="image.pdf">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a:stretch>
          <a:fillRect/>
        </a:stretch>
      </xdr:blipFill>
      <xdr:spPr>
        <a:xfrm>
          <a:off x="1130300" y="3881755"/>
          <a:ext cx="4467759" cy="251231"/>
        </a:xfrm>
        <a:prstGeom prst="rect">
          <a:avLst/>
        </a:prstGeom>
        <a:ln w="12700" cap="flat">
          <a:noFill/>
          <a:miter lim="400000"/>
        </a:ln>
        <a:effectLst/>
      </xdr:spPr>
    </xdr:pic>
    <xdr:clientData/>
  </xdr:twoCellAnchor>
  <xdr:twoCellAnchor editAs="oneCell">
    <xdr:from>
      <xdr:col>17</xdr:col>
      <xdr:colOff>0</xdr:colOff>
      <xdr:row>1</xdr:row>
      <xdr:rowOff>0</xdr:rowOff>
    </xdr:from>
    <xdr:to>
      <xdr:col>18</xdr:col>
      <xdr:colOff>152400</xdr:colOff>
      <xdr:row>8</xdr:row>
      <xdr:rowOff>10184</xdr:rowOff>
    </xdr:to>
    <xdr:pic>
      <xdr:nvPicPr>
        <xdr:cNvPr id="3" name="Imagen 2">
          <a:extLst>
            <a:ext uri="{FF2B5EF4-FFF2-40B4-BE49-F238E27FC236}">
              <a16:creationId xmlns:a16="http://schemas.microsoft.com/office/drawing/2014/main" id="{011EE343-0F5B-410D-9CF0-8A0E4F5BBA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48950" y="161925"/>
          <a:ext cx="762000" cy="12198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723900</xdr:colOff>
      <xdr:row>1</xdr:row>
      <xdr:rowOff>104775</xdr:rowOff>
    </xdr:from>
    <xdr:to>
      <xdr:col>14</xdr:col>
      <xdr:colOff>276225</xdr:colOff>
      <xdr:row>8</xdr:row>
      <xdr:rowOff>86384</xdr:rowOff>
    </xdr:to>
    <xdr:pic>
      <xdr:nvPicPr>
        <xdr:cNvPr id="3" name="Imagen 2">
          <a:extLst>
            <a:ext uri="{FF2B5EF4-FFF2-40B4-BE49-F238E27FC236}">
              <a16:creationId xmlns:a16="http://schemas.microsoft.com/office/drawing/2014/main" id="{0C5A387A-B174-4825-8953-0E0A5E1988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4450" y="276225"/>
          <a:ext cx="762000" cy="12198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458390</xdr:colOff>
      <xdr:row>30</xdr:row>
      <xdr:rowOff>86700</xdr:rowOff>
    </xdr:from>
    <xdr:to>
      <xdr:col>6</xdr:col>
      <xdr:colOff>163710</xdr:colOff>
      <xdr:row>34</xdr:row>
      <xdr:rowOff>105824</xdr:rowOff>
    </xdr:to>
    <xdr:pic>
      <xdr:nvPicPr>
        <xdr:cNvPr id="23" name="image.pdf" descr="image.pdf">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
        <a:stretch>
          <a:fillRect/>
        </a:stretch>
      </xdr:blipFill>
      <xdr:spPr>
        <a:xfrm>
          <a:off x="1588690" y="5154000"/>
          <a:ext cx="2499321" cy="666825"/>
        </a:xfrm>
        <a:prstGeom prst="rect">
          <a:avLst/>
        </a:prstGeom>
        <a:ln w="12700" cap="flat">
          <a:noFill/>
          <a:miter lim="400000"/>
        </a:ln>
        <a:effectLst/>
      </xdr:spPr>
    </xdr:pic>
    <xdr:clientData/>
  </xdr:twoCellAnchor>
  <xdr:twoCellAnchor editAs="oneCell">
    <xdr:from>
      <xdr:col>13</xdr:col>
      <xdr:colOff>790575</xdr:colOff>
      <xdr:row>1</xdr:row>
      <xdr:rowOff>114300</xdr:rowOff>
    </xdr:from>
    <xdr:to>
      <xdr:col>14</xdr:col>
      <xdr:colOff>314325</xdr:colOff>
      <xdr:row>8</xdr:row>
      <xdr:rowOff>124484</xdr:rowOff>
    </xdr:to>
    <xdr:pic>
      <xdr:nvPicPr>
        <xdr:cNvPr id="3" name="Imagen 2">
          <a:extLst>
            <a:ext uri="{FF2B5EF4-FFF2-40B4-BE49-F238E27FC236}">
              <a16:creationId xmlns:a16="http://schemas.microsoft.com/office/drawing/2014/main" id="{7A94899B-3C03-446C-AA99-A4F2EC3EFE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5925" y="276225"/>
          <a:ext cx="762000" cy="1219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19</xdr:row>
      <xdr:rowOff>0</xdr:rowOff>
    </xdr:from>
    <xdr:to>
      <xdr:col>3</xdr:col>
      <xdr:colOff>589359</xdr:colOff>
      <xdr:row>19</xdr:row>
      <xdr:rowOff>240187</xdr:rowOff>
    </xdr:to>
    <xdr:pic>
      <xdr:nvPicPr>
        <xdr:cNvPr id="25" name="image.pdf" descr="image.pdf">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1"/>
        <a:stretch>
          <a:fillRect/>
        </a:stretch>
      </xdr:blipFill>
      <xdr:spPr>
        <a:xfrm>
          <a:off x="863600" y="3269615"/>
          <a:ext cx="1389460" cy="240188"/>
        </a:xfrm>
        <a:prstGeom prst="rect">
          <a:avLst/>
        </a:prstGeom>
        <a:ln w="12700" cap="flat">
          <a:noFill/>
          <a:miter lim="400000"/>
        </a:ln>
        <a:effectLst/>
      </xdr:spPr>
    </xdr:pic>
    <xdr:clientData/>
  </xdr:twoCellAnchor>
  <xdr:twoCellAnchor editAs="oneCell">
    <xdr:from>
      <xdr:col>14</xdr:col>
      <xdr:colOff>0</xdr:colOff>
      <xdr:row>1</xdr:row>
      <xdr:rowOff>0</xdr:rowOff>
    </xdr:from>
    <xdr:to>
      <xdr:col>15</xdr:col>
      <xdr:colOff>95250</xdr:colOff>
      <xdr:row>8</xdr:row>
      <xdr:rowOff>10184</xdr:rowOff>
    </xdr:to>
    <xdr:pic>
      <xdr:nvPicPr>
        <xdr:cNvPr id="3" name="Imagen 2">
          <a:extLst>
            <a:ext uri="{FF2B5EF4-FFF2-40B4-BE49-F238E27FC236}">
              <a16:creationId xmlns:a16="http://schemas.microsoft.com/office/drawing/2014/main" id="{E3AAFA44-6320-4027-B374-18F94352DC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61925"/>
          <a:ext cx="762000" cy="12198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hyperlink" Target="http://unstats.un.org/unsd/sna1993/introduction.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showGridLines="0" tabSelected="1" workbookViewId="0"/>
  </sheetViews>
  <sheetFormatPr baseColWidth="10" defaultColWidth="8.85546875" defaultRowHeight="12.75" customHeight="1"/>
  <cols>
    <col min="1" max="2" width="8.5703125" style="1" customWidth="1"/>
    <col min="3" max="3" width="1.42578125" style="1" customWidth="1"/>
    <col min="4" max="4" width="14.5703125" style="1" customWidth="1"/>
    <col min="5" max="5" width="15.42578125" style="1" customWidth="1"/>
    <col min="6" max="8" width="8.5703125" style="1" customWidth="1"/>
    <col min="9" max="9" width="10.5703125" style="1" customWidth="1"/>
    <col min="10" max="11" width="8.5703125" style="1" customWidth="1"/>
    <col min="12" max="12" width="8.85546875" style="1" customWidth="1"/>
    <col min="13" max="14" width="8.85546875" style="580" customWidth="1"/>
    <col min="15" max="16384" width="8.85546875" style="1"/>
  </cols>
  <sheetData>
    <row r="1" spans="1:13" ht="13.7" customHeight="1">
      <c r="A1" s="2"/>
      <c r="B1" s="3"/>
      <c r="C1" s="4"/>
      <c r="D1" s="3"/>
      <c r="E1" s="3"/>
      <c r="F1" s="3"/>
      <c r="G1" s="3"/>
      <c r="H1" s="3"/>
      <c r="I1" s="3"/>
      <c r="J1" s="3"/>
      <c r="K1" s="3"/>
      <c r="L1" s="3"/>
      <c r="M1" s="3"/>
    </row>
    <row r="2" spans="1:13" ht="13.7" customHeight="1">
      <c r="A2" s="5"/>
      <c r="B2" s="6"/>
      <c r="C2" s="7"/>
      <c r="D2" s="6"/>
      <c r="E2" s="6"/>
      <c r="F2" s="6"/>
      <c r="G2" s="6"/>
      <c r="H2" s="6"/>
      <c r="I2" s="8" t="s">
        <v>1</v>
      </c>
      <c r="J2" s="9"/>
      <c r="K2" s="9"/>
      <c r="L2" s="9"/>
      <c r="M2" s="6"/>
    </row>
    <row r="3" spans="1:13" ht="13.7" customHeight="1">
      <c r="A3" s="5"/>
      <c r="B3" s="6"/>
      <c r="C3" s="7"/>
      <c r="D3" s="6"/>
      <c r="E3" s="6"/>
      <c r="F3" s="6"/>
      <c r="G3" s="6"/>
      <c r="H3" s="6"/>
      <c r="I3" s="6"/>
      <c r="J3" s="6"/>
      <c r="K3" s="6"/>
      <c r="L3" s="6"/>
      <c r="M3" s="6"/>
    </row>
    <row r="4" spans="1:13" ht="20.25" customHeight="1">
      <c r="A4" s="5"/>
      <c r="B4" s="585" t="s">
        <v>0</v>
      </c>
      <c r="C4" s="585"/>
      <c r="D4" s="585"/>
      <c r="E4" s="585"/>
      <c r="F4" s="586"/>
      <c r="G4" s="586"/>
      <c r="H4" s="586"/>
      <c r="I4" s="586"/>
      <c r="J4" s="10"/>
      <c r="K4" s="10"/>
      <c r="L4" s="10"/>
      <c r="M4" s="6"/>
    </row>
    <row r="5" spans="1:13" ht="13.7" customHeight="1">
      <c r="A5" s="5"/>
      <c r="B5" s="11"/>
      <c r="C5" s="12"/>
      <c r="D5" s="13"/>
      <c r="E5" s="13"/>
      <c r="F5" s="11"/>
      <c r="G5" s="11"/>
      <c r="H5" s="6"/>
      <c r="I5" s="6"/>
      <c r="J5" s="6"/>
      <c r="K5" s="6"/>
      <c r="L5" s="6"/>
      <c r="M5" s="6"/>
    </row>
    <row r="6" spans="1:13" ht="18.75" customHeight="1">
      <c r="A6" s="5"/>
      <c r="B6" s="585" t="s">
        <v>2</v>
      </c>
      <c r="C6" s="585"/>
      <c r="D6" s="585"/>
      <c r="E6" s="585"/>
      <c r="F6" s="585"/>
      <c r="G6" s="585"/>
      <c r="H6" s="585"/>
      <c r="I6" s="585"/>
      <c r="J6" s="6"/>
      <c r="K6" s="6"/>
      <c r="L6" s="6"/>
      <c r="M6" s="6"/>
    </row>
    <row r="7" spans="1:13" ht="17.25" customHeight="1">
      <c r="A7" s="5"/>
      <c r="B7" s="14"/>
      <c r="C7" s="15"/>
      <c r="D7" s="16"/>
      <c r="E7" s="15"/>
      <c r="F7" s="17"/>
      <c r="G7" s="17"/>
      <c r="H7" s="17"/>
      <c r="I7" s="17"/>
      <c r="J7" s="6"/>
      <c r="K7" s="6"/>
      <c r="L7" s="6"/>
      <c r="M7" s="6"/>
    </row>
    <row r="8" spans="1:13" ht="15" customHeight="1">
      <c r="A8" s="5"/>
      <c r="B8" s="18">
        <f>B7+1</f>
        <v>1</v>
      </c>
      <c r="C8" s="19" t="s">
        <v>3</v>
      </c>
      <c r="D8" s="572" t="s">
        <v>342</v>
      </c>
      <c r="E8" s="573" t="s">
        <v>357</v>
      </c>
      <c r="F8" s="20"/>
      <c r="G8" s="20"/>
      <c r="H8" s="20"/>
      <c r="I8" s="20"/>
      <c r="J8" s="20"/>
      <c r="K8" s="20"/>
      <c r="L8" s="20"/>
      <c r="M8" s="581"/>
    </row>
    <row r="9" spans="1:13" ht="15" customHeight="1">
      <c r="A9" s="5"/>
      <c r="B9" s="21">
        <v>2</v>
      </c>
      <c r="C9" s="22" t="s">
        <v>4</v>
      </c>
      <c r="D9" s="572" t="s">
        <v>343</v>
      </c>
      <c r="E9" s="572" t="s">
        <v>358</v>
      </c>
      <c r="F9" s="20"/>
      <c r="G9" s="20"/>
      <c r="H9" s="20"/>
      <c r="I9" s="20"/>
      <c r="J9" s="20"/>
      <c r="K9" s="20"/>
      <c r="L9" s="20"/>
      <c r="M9" s="581"/>
    </row>
    <row r="10" spans="1:13" ht="15" customHeight="1">
      <c r="A10" s="5"/>
      <c r="B10" s="21">
        <v>3</v>
      </c>
      <c r="C10" s="22" t="s">
        <v>5</v>
      </c>
      <c r="D10" s="572" t="s">
        <v>344</v>
      </c>
      <c r="E10" s="572" t="s">
        <v>359</v>
      </c>
      <c r="F10" s="20"/>
      <c r="G10" s="20"/>
      <c r="H10" s="20"/>
      <c r="I10" s="20"/>
      <c r="J10" s="20"/>
      <c r="K10" s="20"/>
      <c r="L10" s="20"/>
      <c r="M10" s="581"/>
    </row>
    <row r="11" spans="1:13" ht="15" customHeight="1">
      <c r="A11" s="5"/>
      <c r="B11" s="21">
        <v>4</v>
      </c>
      <c r="C11" s="22" t="s">
        <v>6</v>
      </c>
      <c r="D11" s="572" t="s">
        <v>345</v>
      </c>
      <c r="E11" s="572" t="s">
        <v>360</v>
      </c>
      <c r="F11" s="20"/>
      <c r="G11" s="20"/>
      <c r="H11" s="20"/>
      <c r="I11" s="20"/>
      <c r="J11" s="20"/>
      <c r="K11" s="20"/>
      <c r="L11" s="20"/>
      <c r="M11" s="581"/>
    </row>
    <row r="12" spans="1:13" ht="15" customHeight="1">
      <c r="A12" s="5"/>
      <c r="B12" s="21">
        <v>5</v>
      </c>
      <c r="C12" s="22" t="s">
        <v>7</v>
      </c>
      <c r="D12" s="572" t="s">
        <v>346</v>
      </c>
      <c r="E12" s="572" t="s">
        <v>361</v>
      </c>
      <c r="F12" s="20"/>
      <c r="G12" s="20"/>
      <c r="H12" s="20"/>
      <c r="I12" s="20"/>
      <c r="J12" s="20"/>
      <c r="K12" s="20"/>
      <c r="L12" s="20"/>
      <c r="M12" s="581"/>
    </row>
    <row r="13" spans="1:13" ht="15" customHeight="1">
      <c r="A13" s="5"/>
      <c r="B13" s="21">
        <v>6</v>
      </c>
      <c r="C13" s="22" t="s">
        <v>8</v>
      </c>
      <c r="D13" s="572" t="s">
        <v>347</v>
      </c>
      <c r="E13" s="572" t="s">
        <v>362</v>
      </c>
      <c r="F13" s="20"/>
      <c r="G13" s="20"/>
      <c r="H13" s="20"/>
      <c r="I13" s="20"/>
      <c r="J13" s="20"/>
      <c r="K13" s="20"/>
      <c r="L13" s="20"/>
      <c r="M13" s="581"/>
    </row>
    <row r="14" spans="1:13" ht="15" customHeight="1">
      <c r="A14" s="5"/>
      <c r="B14" s="21">
        <v>7</v>
      </c>
      <c r="C14" s="22" t="s">
        <v>9</v>
      </c>
      <c r="D14" s="572" t="s">
        <v>348</v>
      </c>
      <c r="E14" s="572" t="s">
        <v>363</v>
      </c>
      <c r="F14" s="20"/>
      <c r="G14" s="20"/>
      <c r="H14" s="20"/>
      <c r="I14" s="20"/>
      <c r="J14" s="20"/>
      <c r="K14" s="20"/>
      <c r="L14" s="20"/>
      <c r="M14" s="581"/>
    </row>
    <row r="15" spans="1:13" ht="15" customHeight="1">
      <c r="A15" s="5"/>
      <c r="B15" s="21">
        <v>8</v>
      </c>
      <c r="C15" s="22" t="s">
        <v>10</v>
      </c>
      <c r="D15" s="572" t="s">
        <v>349</v>
      </c>
      <c r="E15" s="572" t="s">
        <v>364</v>
      </c>
      <c r="F15" s="20"/>
      <c r="G15" s="20"/>
      <c r="H15" s="20"/>
      <c r="I15" s="20"/>
      <c r="J15" s="20"/>
      <c r="K15" s="20"/>
      <c r="L15" s="20"/>
      <c r="M15" s="581"/>
    </row>
    <row r="16" spans="1:13" ht="15" customHeight="1">
      <c r="A16" s="5"/>
      <c r="B16" s="21">
        <v>9</v>
      </c>
      <c r="C16" s="22" t="s">
        <v>10</v>
      </c>
      <c r="D16" s="572" t="s">
        <v>350</v>
      </c>
      <c r="E16" s="572" t="s">
        <v>365</v>
      </c>
      <c r="F16" s="20"/>
      <c r="G16" s="20"/>
      <c r="H16" s="20"/>
      <c r="I16" s="20"/>
      <c r="J16" s="20"/>
      <c r="K16" s="20"/>
      <c r="L16" s="20"/>
      <c r="M16" s="581"/>
    </row>
    <row r="17" spans="1:13" ht="15" customHeight="1">
      <c r="A17" s="5"/>
      <c r="B17" s="21">
        <v>10</v>
      </c>
      <c r="C17" s="22" t="s">
        <v>10</v>
      </c>
      <c r="D17" s="572" t="s">
        <v>351</v>
      </c>
      <c r="E17" s="572" t="s">
        <v>366</v>
      </c>
      <c r="F17" s="20"/>
      <c r="G17" s="20"/>
      <c r="H17" s="20"/>
      <c r="I17" s="20"/>
      <c r="J17" s="20"/>
      <c r="K17" s="20"/>
      <c r="L17" s="20"/>
      <c r="M17" s="581"/>
    </row>
    <row r="18" spans="1:13" ht="15" customHeight="1">
      <c r="A18" s="5"/>
      <c r="B18" s="21">
        <v>11</v>
      </c>
      <c r="C18" s="22" t="s">
        <v>10</v>
      </c>
      <c r="D18" s="572" t="s">
        <v>352</v>
      </c>
      <c r="E18" s="572" t="s">
        <v>367</v>
      </c>
      <c r="F18" s="20"/>
      <c r="G18" s="20"/>
      <c r="H18" s="20"/>
      <c r="I18" s="20"/>
      <c r="J18" s="20"/>
      <c r="K18" s="20"/>
      <c r="L18" s="20"/>
      <c r="M18" s="581"/>
    </row>
    <row r="19" spans="1:13" ht="15" customHeight="1">
      <c r="A19" s="5"/>
      <c r="B19" s="21">
        <v>12</v>
      </c>
      <c r="C19" s="22" t="s">
        <v>10</v>
      </c>
      <c r="D19" s="572" t="s">
        <v>353</v>
      </c>
      <c r="E19" s="572" t="s">
        <v>368</v>
      </c>
      <c r="F19" s="20"/>
      <c r="G19" s="20"/>
      <c r="H19" s="20"/>
      <c r="I19" s="20"/>
      <c r="J19" s="20"/>
      <c r="K19" s="20"/>
      <c r="L19" s="20"/>
      <c r="M19" s="581"/>
    </row>
    <row r="20" spans="1:13" ht="15" customHeight="1">
      <c r="A20" s="5"/>
      <c r="B20" s="21">
        <v>13</v>
      </c>
      <c r="C20" s="22" t="s">
        <v>10</v>
      </c>
      <c r="D20" s="572" t="s">
        <v>354</v>
      </c>
      <c r="E20" s="572" t="s">
        <v>369</v>
      </c>
      <c r="F20" s="20"/>
      <c r="G20" s="20"/>
      <c r="H20" s="20"/>
      <c r="I20" s="20"/>
      <c r="J20" s="20"/>
      <c r="K20" s="20"/>
      <c r="L20" s="20"/>
      <c r="M20" s="581"/>
    </row>
    <row r="21" spans="1:13" ht="15" customHeight="1">
      <c r="A21" s="5"/>
      <c r="B21" s="21">
        <v>14</v>
      </c>
      <c r="C21" s="22" t="s">
        <v>10</v>
      </c>
      <c r="D21" s="572" t="s">
        <v>355</v>
      </c>
      <c r="E21" s="572" t="s">
        <v>370</v>
      </c>
      <c r="F21" s="20"/>
      <c r="G21" s="20"/>
      <c r="H21" s="20"/>
      <c r="I21" s="20"/>
      <c r="J21" s="20"/>
      <c r="K21" s="20"/>
      <c r="L21" s="20"/>
      <c r="M21" s="581"/>
    </row>
    <row r="22" spans="1:13" ht="15" customHeight="1">
      <c r="A22" s="5"/>
      <c r="B22" s="21">
        <v>15</v>
      </c>
      <c r="C22" s="22" t="s">
        <v>10</v>
      </c>
      <c r="D22" s="572" t="s">
        <v>356</v>
      </c>
      <c r="E22" s="572" t="s">
        <v>371</v>
      </c>
      <c r="F22" s="20"/>
      <c r="G22" s="20"/>
      <c r="H22" s="20"/>
      <c r="I22" s="20"/>
      <c r="J22" s="20"/>
      <c r="K22" s="20"/>
      <c r="L22" s="20"/>
      <c r="M22" s="581"/>
    </row>
    <row r="23" spans="1:13" ht="15" customHeight="1">
      <c r="A23" s="5"/>
      <c r="B23" s="23"/>
      <c r="C23" s="24"/>
      <c r="D23" s="25"/>
      <c r="E23" s="25"/>
      <c r="F23" s="20"/>
      <c r="G23" s="20"/>
      <c r="H23" s="20"/>
      <c r="I23" s="20"/>
      <c r="J23" s="20"/>
      <c r="K23" s="20"/>
      <c r="L23" s="20"/>
      <c r="M23" s="581"/>
    </row>
    <row r="24" spans="1:13" ht="15" customHeight="1">
      <c r="A24" s="5"/>
      <c r="B24" s="586" t="s">
        <v>11</v>
      </c>
      <c r="C24" s="586"/>
      <c r="D24" s="586"/>
      <c r="E24" s="586"/>
      <c r="F24" s="586"/>
      <c r="G24" s="586"/>
      <c r="H24" s="586"/>
      <c r="I24" s="586"/>
      <c r="J24" s="20"/>
      <c r="K24" s="20"/>
      <c r="L24" s="20"/>
      <c r="M24" s="581"/>
    </row>
    <row r="25" spans="1:13" ht="15" customHeight="1">
      <c r="A25" s="5"/>
      <c r="B25" s="21">
        <v>18</v>
      </c>
      <c r="C25" s="22" t="s">
        <v>12</v>
      </c>
      <c r="D25" s="574" t="s">
        <v>372</v>
      </c>
      <c r="E25" s="575" t="s">
        <v>13</v>
      </c>
      <c r="F25" s="26"/>
      <c r="G25" s="26"/>
      <c r="H25" s="26"/>
      <c r="I25" s="26"/>
      <c r="J25" s="26"/>
      <c r="K25" s="20"/>
      <c r="L25" s="20"/>
      <c r="M25" s="581"/>
    </row>
    <row r="26" spans="1:13" ht="13.7" customHeight="1">
      <c r="A26" s="5"/>
      <c r="B26" s="6"/>
      <c r="C26" s="7"/>
      <c r="D26" s="6"/>
      <c r="E26" s="6"/>
      <c r="F26" s="6"/>
      <c r="G26" s="6"/>
      <c r="H26" s="6"/>
      <c r="I26" s="6"/>
      <c r="J26" s="6"/>
      <c r="K26" s="6"/>
      <c r="L26" s="6"/>
      <c r="M26" s="6"/>
    </row>
    <row r="27" spans="1:13" ht="13.7" customHeight="1">
      <c r="A27" s="5"/>
      <c r="B27" s="6"/>
      <c r="C27" s="7"/>
      <c r="D27" s="6"/>
      <c r="E27" s="6"/>
      <c r="F27" s="6"/>
      <c r="G27" s="6"/>
      <c r="H27" s="6"/>
      <c r="I27" s="6"/>
      <c r="J27" s="6"/>
      <c r="K27" s="6"/>
      <c r="L27" s="6"/>
      <c r="M27" s="6"/>
    </row>
    <row r="28" spans="1:13" ht="15.75" customHeight="1">
      <c r="A28" s="5"/>
      <c r="B28" s="585" t="s">
        <v>14</v>
      </c>
      <c r="C28" s="585"/>
      <c r="D28" s="585"/>
      <c r="E28" s="585"/>
      <c r="F28" s="586" t="s">
        <v>15</v>
      </c>
      <c r="G28" s="586"/>
      <c r="H28" s="586"/>
      <c r="I28" s="586"/>
      <c r="J28" s="6"/>
      <c r="K28" s="6"/>
      <c r="L28" s="6"/>
      <c r="M28" s="6"/>
    </row>
    <row r="29" spans="1:13" ht="13.7" customHeight="1">
      <c r="A29" s="5"/>
      <c r="B29" s="6"/>
      <c r="C29" s="7"/>
      <c r="D29" s="6"/>
      <c r="E29" s="6"/>
      <c r="F29" s="6"/>
      <c r="G29" s="6"/>
      <c r="H29" s="6"/>
      <c r="I29" s="6"/>
      <c r="J29" s="6"/>
      <c r="K29" s="6"/>
      <c r="L29" s="6"/>
      <c r="M29" s="6"/>
    </row>
    <row r="30" spans="1:13" ht="13.7" customHeight="1">
      <c r="A30" s="5"/>
      <c r="B30" s="6"/>
      <c r="C30" s="7"/>
      <c r="D30" s="6"/>
      <c r="E30" s="6"/>
      <c r="F30" s="6"/>
      <c r="G30" s="6"/>
      <c r="H30" s="6"/>
      <c r="I30" s="6"/>
      <c r="J30" s="6"/>
      <c r="K30" s="6"/>
      <c r="L30" s="6"/>
      <c r="M30" s="6"/>
    </row>
    <row r="31" spans="1:13" ht="13.7" customHeight="1">
      <c r="A31" s="5"/>
      <c r="B31" s="6"/>
      <c r="C31" s="7"/>
      <c r="D31" s="6"/>
      <c r="E31" s="6"/>
      <c r="F31" s="6"/>
      <c r="G31" s="6"/>
      <c r="H31" s="6"/>
      <c r="I31" s="6"/>
      <c r="J31" s="6"/>
      <c r="K31" s="6"/>
      <c r="L31" s="6"/>
      <c r="M31" s="6"/>
    </row>
    <row r="32" spans="1:13" ht="13.7" customHeight="1">
      <c r="A32" s="5"/>
      <c r="B32" s="6"/>
      <c r="C32" s="7"/>
      <c r="D32" s="6"/>
      <c r="E32" s="6"/>
      <c r="F32" s="6"/>
      <c r="G32" s="6"/>
      <c r="H32" s="6"/>
      <c r="I32" s="6"/>
      <c r="J32" s="6"/>
      <c r="K32" s="6"/>
      <c r="L32" s="6"/>
      <c r="M32" s="6"/>
    </row>
    <row r="33" spans="1:13" ht="13.7" customHeight="1">
      <c r="A33" s="5"/>
      <c r="B33" s="6"/>
      <c r="C33" s="7"/>
      <c r="D33" s="6"/>
      <c r="E33" s="6"/>
      <c r="F33" s="6"/>
      <c r="G33" s="6"/>
      <c r="H33" s="6"/>
      <c r="I33" s="6"/>
      <c r="J33" s="6"/>
      <c r="K33" s="6"/>
      <c r="L33" s="6"/>
      <c r="M33" s="6"/>
    </row>
    <row r="34" spans="1:13" ht="13.7" customHeight="1">
      <c r="A34" s="5"/>
      <c r="B34" s="6"/>
      <c r="C34" s="7"/>
      <c r="D34" s="6"/>
      <c r="E34" s="6"/>
      <c r="F34" s="6"/>
      <c r="G34" s="6"/>
      <c r="H34" s="6"/>
      <c r="I34" s="6"/>
      <c r="J34" s="6"/>
      <c r="K34" s="6"/>
      <c r="L34" s="6"/>
      <c r="M34" s="6"/>
    </row>
    <row r="35" spans="1:13" ht="13.7" customHeight="1">
      <c r="A35" s="5"/>
      <c r="B35" s="6"/>
      <c r="C35" s="7"/>
      <c r="D35" s="6"/>
      <c r="E35" s="6"/>
      <c r="F35" s="6"/>
      <c r="G35" s="6"/>
      <c r="H35" s="6"/>
      <c r="I35" s="6"/>
      <c r="J35" s="6"/>
      <c r="K35" s="6"/>
      <c r="L35" s="6"/>
      <c r="M35" s="6"/>
    </row>
    <row r="36" spans="1:13" ht="13.7" customHeight="1">
      <c r="A36" s="5"/>
      <c r="B36" s="6"/>
      <c r="C36" s="7"/>
      <c r="D36" s="6"/>
      <c r="E36" s="6"/>
      <c r="F36" s="6"/>
      <c r="G36" s="6"/>
      <c r="H36" s="6"/>
      <c r="I36" s="6"/>
      <c r="J36" s="6"/>
      <c r="K36" s="6"/>
      <c r="L36" s="6"/>
      <c r="M36" s="6"/>
    </row>
    <row r="37" spans="1:13" ht="13.7" customHeight="1">
      <c r="A37" s="5"/>
      <c r="B37" s="6"/>
      <c r="C37" s="7"/>
      <c r="D37" s="6"/>
      <c r="E37" s="6"/>
      <c r="F37" s="6"/>
      <c r="G37" s="6"/>
      <c r="H37" s="6"/>
      <c r="I37" s="6"/>
      <c r="J37" s="6"/>
      <c r="K37" s="6"/>
      <c r="L37" s="6"/>
      <c r="M37" s="6"/>
    </row>
    <row r="38" spans="1:13" s="580" customFormat="1" ht="13.7" customHeight="1">
      <c r="A38" s="5"/>
      <c r="B38" s="6"/>
      <c r="C38" s="7"/>
      <c r="D38" s="6"/>
      <c r="E38" s="6"/>
      <c r="F38" s="6"/>
      <c r="G38" s="6"/>
      <c r="H38" s="6"/>
      <c r="I38" s="6"/>
      <c r="J38" s="6"/>
      <c r="K38" s="6"/>
      <c r="L38" s="6"/>
      <c r="M38" s="6"/>
    </row>
    <row r="39" spans="1:13" s="580" customFormat="1" ht="12.75" customHeight="1"/>
  </sheetData>
  <mergeCells count="6">
    <mergeCell ref="B4:E4"/>
    <mergeCell ref="B6:I6"/>
    <mergeCell ref="B28:E28"/>
    <mergeCell ref="F28:I28"/>
    <mergeCell ref="F4:I4"/>
    <mergeCell ref="B24:I24"/>
  </mergeCells>
  <hyperlinks>
    <hyperlink ref="E8" location="Rta_14.1!A1" display="Respuesta 14.1" xr:uid="{00000000-0004-0000-0100-000001000000}"/>
    <hyperlink ref="E9" location="Rta_14.2!A1" display="Respuesta 14.2" xr:uid="{00000000-0004-0000-0100-000003000000}"/>
    <hyperlink ref="D10" location="Ejercicios!B36" display="Ejercicio 14.3" xr:uid="{00000000-0004-0000-0100-000004000000}"/>
    <hyperlink ref="E10" location="Rta_14.3!A1" display="Respuesta 14.3" xr:uid="{00000000-0004-0000-0100-000005000000}"/>
    <hyperlink ref="D11" location="Ejercicios!B43" display="Ejercicio 14.4" xr:uid="{00000000-0004-0000-0100-000006000000}"/>
    <hyperlink ref="E11" location="Rta_14.4!A1" display="Respuesta 14.4" xr:uid="{00000000-0004-0000-0100-000007000000}"/>
    <hyperlink ref="D12" location="Ejercicios!B54" display="Ejercicio 14.5" xr:uid="{00000000-0004-0000-0100-000008000000}"/>
    <hyperlink ref="E12" location="Rta_14.5!A1" display="Respuesta 14.5" xr:uid="{00000000-0004-0000-0100-000009000000}"/>
    <hyperlink ref="D13" location="Ejercicios!B82" display="Ejercicio 14.6" xr:uid="{00000000-0004-0000-0100-00000A000000}"/>
    <hyperlink ref="E13" location="Rta_14.6!A1" display="Respuesta 14.6" xr:uid="{00000000-0004-0000-0100-00000B000000}"/>
    <hyperlink ref="D14" location="Ejercicios!B88" display="Ejercicio 14.7" xr:uid="{00000000-0004-0000-0100-00000C000000}"/>
    <hyperlink ref="E14" location="Rta_14.7!A1" display="Respuesta 14.7" xr:uid="{00000000-0004-0000-0100-00000D000000}"/>
    <hyperlink ref="D15" location="Ejercicios!B96" display="Ejercicio 14.8" xr:uid="{00000000-0004-0000-0100-00000E000000}"/>
    <hyperlink ref="E15" location="Rta_14.8!A1" display="Respuesta 14.8" xr:uid="{00000000-0004-0000-0100-00000F000000}"/>
    <hyperlink ref="D16" location="Ejercicios!B102" display="Ejercicio 14.9" xr:uid="{00000000-0004-0000-0100-000010000000}"/>
    <hyperlink ref="E16" location="Rta_14.9!A1" display="Respuesta 14.9" xr:uid="{00000000-0004-0000-0100-000011000000}"/>
    <hyperlink ref="D17" location="Ejercicios!B111" display="Ejercicio 14.10" xr:uid="{00000000-0004-0000-0100-000012000000}"/>
    <hyperlink ref="E17" location="Rta_14.10!A1" display="Respuesta 14.10" xr:uid="{00000000-0004-0000-0100-000013000000}"/>
    <hyperlink ref="D18" location="Ejercicios!B121" display="Ejercicio 14.11" xr:uid="{00000000-0004-0000-0100-000014000000}"/>
    <hyperlink ref="E18" location="Rta_14.11!A1" display="Respuesta 14.11" xr:uid="{00000000-0004-0000-0100-000015000000}"/>
    <hyperlink ref="D19" location="Ejercicios!B129" display="Ejercicio 14.12" xr:uid="{00000000-0004-0000-0100-000016000000}"/>
    <hyperlink ref="E19" location="Rta_14.12!A1" display="Respuesta 14.12" xr:uid="{00000000-0004-0000-0100-000017000000}"/>
    <hyperlink ref="D20" location="Ejercicios!B136" display="Ejercicio 14.13" xr:uid="{00000000-0004-0000-0100-000018000000}"/>
    <hyperlink ref="E20" location="Rta_14.13!A1" display="Respuesta 14.13" xr:uid="{00000000-0004-0000-0100-000019000000}"/>
    <hyperlink ref="D21" location="Ejercicios!B147" display="Ejercicio 14.14" xr:uid="{00000000-0004-0000-0100-00001A000000}"/>
    <hyperlink ref="E21" location="Rta_14.14!A1" display="Respuesta 14.14" xr:uid="{00000000-0004-0000-0100-00001B000000}"/>
    <hyperlink ref="D22" location="Ejercicios!B166" display="Ejercicio 14.15" xr:uid="{00000000-0004-0000-0100-00001C000000}"/>
    <hyperlink ref="E22" location="Rta_14.15!A1" display="Respuesta 14.15" xr:uid="{00000000-0004-0000-0100-00001D000000}"/>
    <hyperlink ref="D25" location="Anexo_14.A.1!A1" display="Anexo 14.A.1:" xr:uid="{00000000-0004-0000-0100-00001E000000}"/>
    <hyperlink ref="D8" location="Ejercicios!B8" display="Ejercicio 14.1" xr:uid="{00000000-0004-0000-0100-000000000000}"/>
    <hyperlink ref="D9" location="Ejercicios!B28" display="Ejercicio 14.2" xr:uid="{00000000-0004-0000-0100-000002000000}"/>
    <hyperlink ref="E25" location="Anexo_14.A.1!A1" display="Modelo de multiplicadores de la matriz de contabilidad social" xr:uid="{67917BAD-B652-4946-BAFD-ED14800C3036}"/>
  </hyperlinks>
  <pageMargins left="0.75" right="0.75" top="1" bottom="1" header="0.5" footer="0.5"/>
  <pageSetup scale="80" orientation="portrait"/>
  <headerFooter>
    <oddFooter>&amp;R&amp;"Arial,Regular"&amp;10&amp;K000000Índice</oddFooter>
  </headerFooter>
  <ignoredErrors>
    <ignoredError sqref="C9:C22"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4"/>
  <sheetViews>
    <sheetView showGridLines="0" workbookViewId="0">
      <selection activeCell="B15" sqref="B15"/>
    </sheetView>
  </sheetViews>
  <sheetFormatPr baseColWidth="10" defaultColWidth="10.85546875" defaultRowHeight="12.75" customHeight="1"/>
  <cols>
    <col min="1" max="1" width="9.140625" style="1" customWidth="1"/>
    <col min="2" max="2" width="5.42578125" style="1" customWidth="1"/>
    <col min="3" max="3" width="12.5703125" style="1" customWidth="1"/>
    <col min="4" max="4" width="9.140625" style="1" customWidth="1"/>
    <col min="5" max="5" width="11.5703125" style="1" customWidth="1"/>
    <col min="6" max="13" width="10.85546875" style="1" customWidth="1"/>
    <col min="14" max="14" width="17" style="580" customWidth="1"/>
    <col min="15" max="15" width="10.85546875" style="580" customWidth="1"/>
    <col min="16" max="16384" width="10.85546875" style="1"/>
  </cols>
  <sheetData>
    <row r="1" spans="1:14" ht="12.75" customHeight="1">
      <c r="A1" s="2"/>
      <c r="B1" s="3"/>
      <c r="C1" s="3"/>
      <c r="D1" s="3"/>
      <c r="E1" s="3"/>
      <c r="F1" s="228"/>
      <c r="G1" s="228"/>
      <c r="H1" s="228"/>
      <c r="I1" s="228"/>
      <c r="J1" s="228"/>
      <c r="K1" s="228"/>
      <c r="L1" s="228"/>
      <c r="M1" s="228"/>
      <c r="N1" s="228"/>
    </row>
    <row r="2" spans="1:14" ht="12.75" customHeight="1">
      <c r="A2" s="5"/>
      <c r="B2" s="6"/>
      <c r="C2" s="9"/>
      <c r="D2" s="9"/>
      <c r="E2" s="9"/>
      <c r="F2" s="311"/>
      <c r="G2" s="311"/>
      <c r="H2" s="233"/>
      <c r="I2" s="233"/>
      <c r="J2" s="233"/>
      <c r="K2" s="233"/>
      <c r="L2" s="233"/>
      <c r="M2" s="312" t="s">
        <v>1</v>
      </c>
      <c r="N2" s="233"/>
    </row>
    <row r="3" spans="1:14" ht="12.75" customHeight="1">
      <c r="A3" s="5"/>
      <c r="B3" s="88"/>
      <c r="C3" s="88"/>
      <c r="D3" s="6"/>
      <c r="E3" s="6"/>
      <c r="F3" s="233"/>
      <c r="G3" s="233"/>
      <c r="H3" s="233"/>
      <c r="I3" s="233"/>
      <c r="J3" s="233"/>
      <c r="K3" s="233"/>
      <c r="L3" s="233"/>
      <c r="M3" s="230"/>
      <c r="N3" s="233"/>
    </row>
    <row r="4" spans="1:14" ht="12.75" customHeight="1">
      <c r="A4" s="5"/>
      <c r="B4" s="575" t="s">
        <v>389</v>
      </c>
      <c r="C4" s="208"/>
      <c r="D4" s="6"/>
      <c r="E4" s="6"/>
      <c r="F4" s="233"/>
      <c r="G4" s="313"/>
      <c r="H4" s="233"/>
      <c r="I4" s="233"/>
      <c r="J4" s="233"/>
      <c r="K4" s="233"/>
      <c r="L4" s="233"/>
      <c r="M4" s="577" t="s">
        <v>373</v>
      </c>
      <c r="N4" s="233"/>
    </row>
    <row r="5" spans="1:14" ht="12.75" customHeight="1">
      <c r="A5" s="5"/>
      <c r="B5" s="106"/>
      <c r="C5" s="6"/>
      <c r="D5" s="6"/>
      <c r="E5" s="6"/>
      <c r="F5" s="233"/>
      <c r="G5" s="313"/>
      <c r="H5" s="233"/>
      <c r="I5" s="233"/>
      <c r="J5" s="233"/>
      <c r="K5" s="233"/>
      <c r="L5" s="313"/>
      <c r="M5" s="233"/>
      <c r="N5" s="233"/>
    </row>
    <row r="6" spans="1:14" ht="12.75" customHeight="1">
      <c r="A6" s="5"/>
      <c r="B6" s="106"/>
      <c r="C6" s="6"/>
      <c r="D6" s="6"/>
      <c r="E6" s="6"/>
      <c r="F6" s="233"/>
      <c r="G6" s="313"/>
      <c r="H6" s="233"/>
      <c r="I6" s="233"/>
      <c r="J6" s="233"/>
      <c r="K6" s="233"/>
      <c r="L6" s="313"/>
      <c r="M6" s="233"/>
      <c r="N6" s="233"/>
    </row>
    <row r="7" spans="1:14" ht="18.75" customHeight="1">
      <c r="A7" s="5"/>
      <c r="B7" s="585" t="s">
        <v>65</v>
      </c>
      <c r="C7" s="585"/>
      <c r="D7" s="585"/>
      <c r="E7" s="585"/>
      <c r="F7" s="585"/>
      <c r="G7" s="585"/>
      <c r="H7" s="586"/>
      <c r="I7" s="586"/>
      <c r="J7" s="586"/>
      <c r="K7" s="586"/>
      <c r="L7" s="586"/>
      <c r="M7" s="586"/>
      <c r="N7" s="233"/>
    </row>
    <row r="8" spans="1:14" ht="12.75" customHeight="1">
      <c r="A8" s="5"/>
      <c r="B8" s="314"/>
      <c r="C8" s="314"/>
      <c r="D8" s="314"/>
      <c r="E8" s="314"/>
      <c r="F8" s="315"/>
      <c r="G8" s="315"/>
      <c r="H8" s="316"/>
      <c r="I8" s="316"/>
      <c r="J8" s="316"/>
      <c r="K8" s="316"/>
      <c r="L8" s="316"/>
      <c r="M8" s="316"/>
      <c r="N8" s="233"/>
    </row>
    <row r="9" spans="1:14" ht="12.75" customHeight="1">
      <c r="A9" s="5"/>
      <c r="B9" s="106"/>
      <c r="C9" s="6"/>
      <c r="D9" s="6"/>
      <c r="E9" s="6"/>
      <c r="F9" s="233"/>
      <c r="G9" s="313"/>
      <c r="H9" s="233"/>
      <c r="I9" s="233"/>
      <c r="J9" s="233"/>
      <c r="K9" s="233"/>
      <c r="L9" s="313"/>
      <c r="M9" s="233"/>
      <c r="N9" s="233"/>
    </row>
    <row r="10" spans="1:14" ht="13.7" customHeight="1">
      <c r="A10" s="5"/>
      <c r="B10" s="24" t="s">
        <v>176</v>
      </c>
      <c r="C10" s="596" t="s">
        <v>55</v>
      </c>
      <c r="D10" s="597"/>
      <c r="E10" s="597"/>
      <c r="F10" s="597"/>
      <c r="G10" s="597"/>
      <c r="H10" s="597"/>
      <c r="I10" s="597"/>
      <c r="J10" s="597"/>
      <c r="K10" s="597"/>
      <c r="L10" s="597"/>
      <c r="M10" s="597"/>
      <c r="N10" s="233"/>
    </row>
    <row r="11" spans="1:14" ht="12.75" customHeight="1">
      <c r="A11" s="5"/>
      <c r="B11" s="106"/>
      <c r="C11" s="597"/>
      <c r="D11" s="597"/>
      <c r="E11" s="597"/>
      <c r="F11" s="597"/>
      <c r="G11" s="597"/>
      <c r="H11" s="597"/>
      <c r="I11" s="597"/>
      <c r="J11" s="597"/>
      <c r="K11" s="597"/>
      <c r="L11" s="597"/>
      <c r="M11" s="597"/>
      <c r="N11" s="233"/>
    </row>
    <row r="12" spans="1:14" ht="12.75" customHeight="1">
      <c r="A12" s="5"/>
      <c r="B12" s="106"/>
      <c r="C12" s="6"/>
      <c r="D12" s="6"/>
      <c r="E12" s="6"/>
      <c r="F12" s="233"/>
      <c r="G12" s="313"/>
      <c r="H12" s="233"/>
      <c r="I12" s="233"/>
      <c r="J12" s="233"/>
      <c r="K12" s="233"/>
      <c r="L12" s="313"/>
      <c r="M12" s="233"/>
      <c r="N12" s="233"/>
    </row>
    <row r="13" spans="1:14" ht="12.75" customHeight="1">
      <c r="A13" s="5"/>
      <c r="B13" s="6"/>
      <c r="C13" s="6"/>
      <c r="D13" s="6"/>
      <c r="E13" s="6"/>
      <c r="F13" s="233"/>
      <c r="G13" s="233"/>
      <c r="H13" s="233"/>
      <c r="I13" s="233"/>
      <c r="J13" s="233"/>
      <c r="K13" s="233"/>
      <c r="L13" s="233"/>
      <c r="M13" s="233"/>
      <c r="N13" s="233"/>
    </row>
    <row r="14" spans="1:14" ht="18.75" customHeight="1">
      <c r="A14" s="5"/>
      <c r="B14" s="585" t="s">
        <v>234</v>
      </c>
      <c r="C14" s="585"/>
      <c r="D14" s="585"/>
      <c r="E14" s="585"/>
      <c r="F14" s="585"/>
      <c r="G14" s="585"/>
      <c r="H14" s="585"/>
      <c r="I14" s="585"/>
      <c r="J14" s="585"/>
      <c r="K14" s="585"/>
      <c r="L14" s="585"/>
      <c r="M14" s="585"/>
      <c r="N14" s="233"/>
    </row>
    <row r="15" spans="1:14" ht="12.75" customHeight="1">
      <c r="A15" s="5"/>
      <c r="B15" s="6"/>
      <c r="C15" s="317"/>
      <c r="D15" s="317"/>
      <c r="E15" s="6"/>
      <c r="F15" s="233"/>
      <c r="G15" s="233"/>
      <c r="H15" s="233"/>
      <c r="I15" s="233"/>
      <c r="J15" s="233"/>
      <c r="K15" s="233"/>
      <c r="L15" s="233"/>
      <c r="M15" s="233"/>
      <c r="N15" s="233"/>
    </row>
    <row r="16" spans="1:14" ht="12" customHeight="1">
      <c r="A16" s="5"/>
      <c r="B16" s="6"/>
      <c r="C16" s="647" t="s">
        <v>177</v>
      </c>
      <c r="D16" s="648"/>
      <c r="E16" s="648"/>
      <c r="F16" s="648"/>
      <c r="G16" s="648"/>
      <c r="H16" s="648"/>
      <c r="I16" s="648"/>
      <c r="J16" s="648"/>
      <c r="K16" s="648"/>
      <c r="L16" s="648"/>
      <c r="M16" s="648"/>
      <c r="N16" s="233"/>
    </row>
    <row r="17" spans="1:14" ht="15.75" customHeight="1">
      <c r="A17" s="5"/>
      <c r="B17" s="319"/>
      <c r="C17" s="648"/>
      <c r="D17" s="648"/>
      <c r="E17" s="648"/>
      <c r="F17" s="648"/>
      <c r="G17" s="648"/>
      <c r="H17" s="648"/>
      <c r="I17" s="648"/>
      <c r="J17" s="648"/>
      <c r="K17" s="648"/>
      <c r="L17" s="648"/>
      <c r="M17" s="648"/>
      <c r="N17" s="233"/>
    </row>
    <row r="18" spans="1:14" ht="15.75" customHeight="1">
      <c r="A18" s="5"/>
      <c r="B18" s="319"/>
      <c r="C18" s="6"/>
      <c r="D18" s="320"/>
      <c r="E18" s="81"/>
      <c r="F18" s="81"/>
      <c r="G18" s="81"/>
      <c r="H18" s="233"/>
      <c r="I18" s="233"/>
      <c r="J18" s="233"/>
      <c r="K18" s="233"/>
      <c r="L18" s="233"/>
      <c r="M18" s="233"/>
      <c r="N18" s="233"/>
    </row>
    <row r="19" spans="1:14" ht="15.75" customHeight="1">
      <c r="A19" s="5"/>
      <c r="B19" s="319"/>
      <c r="C19" s="321"/>
      <c r="D19" s="320"/>
      <c r="E19" s="81"/>
      <c r="F19" s="81"/>
      <c r="G19" s="81"/>
      <c r="H19" s="233"/>
      <c r="I19" s="233"/>
      <c r="J19" s="233"/>
      <c r="K19" s="233"/>
      <c r="L19" s="233"/>
      <c r="M19" s="233"/>
      <c r="N19" s="233"/>
    </row>
    <row r="20" spans="1:14" ht="15.75" customHeight="1">
      <c r="A20" s="5"/>
      <c r="B20" s="319"/>
      <c r="C20" s="53" t="s">
        <v>178</v>
      </c>
      <c r="D20" s="320"/>
      <c r="E20" s="81"/>
      <c r="F20" s="81"/>
      <c r="G20" s="81"/>
      <c r="H20" s="233"/>
      <c r="I20" s="233"/>
      <c r="J20" s="233"/>
      <c r="K20" s="233"/>
      <c r="L20" s="233"/>
      <c r="M20" s="233"/>
      <c r="N20" s="233"/>
    </row>
    <row r="21" spans="1:14" ht="15.75" customHeight="1">
      <c r="A21" s="5"/>
      <c r="B21" s="319"/>
      <c r="C21" s="321"/>
      <c r="D21" s="320"/>
      <c r="E21" s="81"/>
      <c r="F21" s="81"/>
      <c r="G21" s="81"/>
      <c r="H21" s="233"/>
      <c r="I21" s="233"/>
      <c r="J21" s="233"/>
      <c r="K21" s="233"/>
      <c r="L21" s="233"/>
      <c r="M21" s="233"/>
      <c r="N21" s="233"/>
    </row>
    <row r="22" spans="1:14" ht="15.75" customHeight="1">
      <c r="A22" s="5"/>
      <c r="B22" s="319"/>
      <c r="C22" s="6"/>
      <c r="D22" s="320"/>
      <c r="E22" s="81"/>
      <c r="F22" s="81"/>
      <c r="G22" s="81"/>
      <c r="H22" s="233"/>
      <c r="I22" s="233"/>
      <c r="J22" s="233"/>
      <c r="K22" s="233"/>
      <c r="L22" s="233"/>
      <c r="M22" s="233"/>
      <c r="N22" s="233"/>
    </row>
    <row r="23" spans="1:14" ht="15.75" customHeight="1">
      <c r="A23" s="5"/>
      <c r="B23" s="319"/>
      <c r="C23" s="321"/>
      <c r="D23" s="320"/>
      <c r="E23" s="81"/>
      <c r="F23" s="81"/>
      <c r="G23" s="81"/>
      <c r="H23" s="233"/>
      <c r="I23" s="233"/>
      <c r="J23" s="233"/>
      <c r="K23" s="233"/>
      <c r="L23" s="233"/>
      <c r="M23" s="233"/>
      <c r="N23" s="233"/>
    </row>
    <row r="24" spans="1:14" ht="15.75" customHeight="1">
      <c r="A24" s="5"/>
      <c r="B24" s="319"/>
      <c r="C24" s="322"/>
      <c r="D24" s="321"/>
      <c r="E24" s="81"/>
      <c r="F24" s="81"/>
      <c r="G24" s="81"/>
      <c r="H24" s="233"/>
      <c r="I24" s="233"/>
      <c r="J24" s="233"/>
      <c r="K24" s="233"/>
      <c r="L24" s="233"/>
      <c r="M24" s="233"/>
      <c r="N24" s="233"/>
    </row>
    <row r="25" spans="1:14" ht="15.75" customHeight="1">
      <c r="A25" s="5"/>
      <c r="B25" s="319"/>
      <c r="C25" s="321"/>
      <c r="D25" s="320"/>
      <c r="E25" s="81"/>
      <c r="F25" s="81"/>
      <c r="G25" s="81"/>
      <c r="H25" s="233"/>
      <c r="I25" s="233"/>
      <c r="J25" s="233"/>
      <c r="K25" s="233"/>
      <c r="L25" s="233"/>
      <c r="M25" s="233"/>
      <c r="N25" s="233"/>
    </row>
    <row r="26" spans="1:14" ht="12.75" customHeight="1">
      <c r="A26" s="5"/>
      <c r="B26" s="319"/>
      <c r="C26" s="647" t="s">
        <v>179</v>
      </c>
      <c r="D26" s="648"/>
      <c r="E26" s="648"/>
      <c r="F26" s="648"/>
      <c r="G26" s="648"/>
      <c r="H26" s="648"/>
      <c r="I26" s="648"/>
      <c r="J26" s="648"/>
      <c r="K26" s="648"/>
      <c r="L26" s="648"/>
      <c r="M26" s="648"/>
      <c r="N26" s="81"/>
    </row>
    <row r="27" spans="1:14" ht="15.75" customHeight="1">
      <c r="A27" s="5"/>
      <c r="B27" s="319"/>
      <c r="C27" s="648"/>
      <c r="D27" s="648"/>
      <c r="E27" s="648"/>
      <c r="F27" s="648"/>
      <c r="G27" s="648"/>
      <c r="H27" s="648"/>
      <c r="I27" s="648"/>
      <c r="J27" s="648"/>
      <c r="K27" s="648"/>
      <c r="L27" s="648"/>
      <c r="M27" s="648"/>
      <c r="N27" s="34"/>
    </row>
    <row r="28" spans="1:14" ht="15.75" customHeight="1">
      <c r="A28" s="5"/>
      <c r="B28" s="319"/>
      <c r="C28" s="34"/>
      <c r="D28" s="34"/>
      <c r="E28" s="34"/>
      <c r="F28" s="34"/>
      <c r="G28" s="34"/>
      <c r="H28" s="34"/>
      <c r="I28" s="34"/>
      <c r="J28" s="34"/>
      <c r="K28" s="34"/>
      <c r="L28" s="34"/>
      <c r="M28" s="34"/>
      <c r="N28" s="34"/>
    </row>
    <row r="29" spans="1:14" ht="15.75" customHeight="1">
      <c r="A29" s="5"/>
      <c r="B29" s="319"/>
      <c r="C29" s="649" t="s">
        <v>180</v>
      </c>
      <c r="D29" s="650"/>
      <c r="E29" s="650"/>
      <c r="F29" s="650"/>
      <c r="G29" s="650"/>
      <c r="H29" s="650"/>
      <c r="I29" s="650"/>
      <c r="J29" s="650"/>
      <c r="K29" s="650"/>
      <c r="L29" s="650"/>
      <c r="M29" s="650"/>
      <c r="N29" s="233"/>
    </row>
    <row r="30" spans="1:14" ht="15.75" customHeight="1">
      <c r="A30" s="5"/>
      <c r="B30" s="319"/>
      <c r="C30" s="650"/>
      <c r="D30" s="650"/>
      <c r="E30" s="650"/>
      <c r="F30" s="650"/>
      <c r="G30" s="650"/>
      <c r="H30" s="650"/>
      <c r="I30" s="650"/>
      <c r="J30" s="650"/>
      <c r="K30" s="650"/>
      <c r="L30" s="650"/>
      <c r="M30" s="650"/>
      <c r="N30" s="233"/>
    </row>
    <row r="31" spans="1:14" ht="12.75" customHeight="1">
      <c r="A31" s="5"/>
      <c r="B31" s="86"/>
      <c r="C31" s="133" t="s">
        <v>88</v>
      </c>
      <c r="D31" s="51"/>
      <c r="E31" s="51"/>
      <c r="F31" s="323"/>
      <c r="G31" s="323"/>
      <c r="H31" s="323"/>
      <c r="I31" s="323"/>
      <c r="J31" s="323"/>
      <c r="K31" s="323"/>
      <c r="L31" s="323"/>
      <c r="M31" s="324"/>
      <c r="N31" s="233"/>
    </row>
    <row r="32" spans="1:14" ht="12.75" customHeight="1">
      <c r="A32" s="5"/>
      <c r="B32" s="86"/>
      <c r="C32" s="28"/>
      <c r="D32" s="28"/>
      <c r="E32" s="28"/>
      <c r="F32" s="325"/>
      <c r="G32" s="325"/>
      <c r="H32" s="323"/>
      <c r="I32" s="323"/>
      <c r="J32" s="323"/>
      <c r="K32" s="323"/>
      <c r="L32" s="323"/>
      <c r="M32" s="324"/>
      <c r="N32" s="233"/>
    </row>
    <row r="33" spans="1:14" ht="14.25" customHeight="1">
      <c r="A33" s="5"/>
      <c r="B33" s="86"/>
      <c r="C33" s="144" t="s">
        <v>181</v>
      </c>
      <c r="D33" s="96">
        <v>1.17241379310345</v>
      </c>
      <c r="E33" s="100">
        <v>0.34482758620689702</v>
      </c>
      <c r="F33" s="326">
        <v>0.20689655172413801</v>
      </c>
      <c r="G33" s="327"/>
      <c r="H33" s="323"/>
      <c r="I33" s="323"/>
      <c r="J33" s="323"/>
      <c r="K33" s="323"/>
      <c r="L33" s="323"/>
      <c r="M33" s="324"/>
      <c r="N33" s="233"/>
    </row>
    <row r="34" spans="1:14" ht="12.75" customHeight="1">
      <c r="A34" s="5"/>
      <c r="B34" s="86"/>
      <c r="C34" s="328"/>
      <c r="D34" s="96">
        <v>0.68965517241379304</v>
      </c>
      <c r="E34" s="100">
        <v>1.3793103448275901</v>
      </c>
      <c r="F34" s="326">
        <v>0.82758620689655205</v>
      </c>
      <c r="G34" s="327"/>
      <c r="H34" s="323"/>
      <c r="I34" s="323"/>
      <c r="J34" s="323"/>
      <c r="K34" s="323"/>
      <c r="L34" s="323"/>
      <c r="M34" s="324"/>
      <c r="N34" s="233"/>
    </row>
    <row r="35" spans="1:14" ht="12.75" customHeight="1">
      <c r="A35" s="5"/>
      <c r="B35" s="86"/>
      <c r="C35" s="328"/>
      <c r="D35" s="96">
        <v>0.17241379310344801</v>
      </c>
      <c r="E35" s="100">
        <v>0.34482758620689702</v>
      </c>
      <c r="F35" s="326">
        <v>1.2068965517241399</v>
      </c>
      <c r="G35" s="327"/>
      <c r="H35" s="323"/>
      <c r="I35" s="323"/>
      <c r="J35" s="323"/>
      <c r="K35" s="323"/>
      <c r="L35" s="323"/>
      <c r="M35" s="324"/>
      <c r="N35" s="233"/>
    </row>
    <row r="36" spans="1:14" ht="12.75" customHeight="1">
      <c r="A36" s="5"/>
      <c r="B36" s="86"/>
      <c r="C36" s="51"/>
      <c r="D36" s="51"/>
      <c r="E36" s="51"/>
      <c r="F36" s="323"/>
      <c r="G36" s="323"/>
      <c r="H36" s="323"/>
      <c r="I36" s="323"/>
      <c r="J36" s="323"/>
      <c r="K36" s="323"/>
      <c r="L36" s="323"/>
      <c r="M36" s="324"/>
      <c r="N36" s="233"/>
    </row>
    <row r="37" spans="1:14" ht="12.75" customHeight="1">
      <c r="A37" s="5"/>
      <c r="B37" s="86"/>
      <c r="C37" s="102"/>
      <c r="D37" s="102"/>
      <c r="E37" s="102"/>
      <c r="F37" s="329"/>
      <c r="G37" s="329"/>
      <c r="H37" s="329"/>
      <c r="I37" s="329"/>
      <c r="J37" s="329"/>
      <c r="K37" s="329"/>
      <c r="L37" s="329"/>
      <c r="M37" s="324"/>
      <c r="N37" s="233"/>
    </row>
    <row r="38" spans="1:14" ht="14.25" customHeight="1">
      <c r="A38" s="5"/>
      <c r="B38" s="86"/>
      <c r="C38" s="144" t="s">
        <v>112</v>
      </c>
      <c r="D38" s="96">
        <v>1.17241379310345</v>
      </c>
      <c r="E38" s="100">
        <v>0.68965517241379304</v>
      </c>
      <c r="F38" s="326">
        <v>0.17241379310344801</v>
      </c>
      <c r="G38" s="330" t="s">
        <v>182</v>
      </c>
      <c r="H38" s="331">
        <v>0.2</v>
      </c>
      <c r="I38" s="330" t="s">
        <v>183</v>
      </c>
      <c r="J38" s="331">
        <v>0.2</v>
      </c>
      <c r="K38" s="330" t="s">
        <v>184</v>
      </c>
      <c r="L38" s="331">
        <v>0.1</v>
      </c>
      <c r="M38" s="332"/>
      <c r="N38" s="233"/>
    </row>
    <row r="39" spans="1:14" ht="12.75" customHeight="1">
      <c r="A39" s="5"/>
      <c r="B39" s="86"/>
      <c r="C39" s="191"/>
      <c r="D39" s="96">
        <v>0.34482758620689702</v>
      </c>
      <c r="E39" s="100">
        <v>1.3793103448275901</v>
      </c>
      <c r="F39" s="326">
        <v>0.34482758620689702</v>
      </c>
      <c r="G39" s="333"/>
      <c r="H39" s="331">
        <v>0.1875</v>
      </c>
      <c r="I39" s="333"/>
      <c r="J39" s="331">
        <v>6.25E-2</v>
      </c>
      <c r="K39" s="333"/>
      <c r="L39" s="331">
        <v>0.25</v>
      </c>
      <c r="M39" s="332"/>
      <c r="N39" s="233"/>
    </row>
    <row r="40" spans="1:14" ht="12.75" customHeight="1">
      <c r="A40" s="5"/>
      <c r="B40" s="86"/>
      <c r="C40" s="191"/>
      <c r="D40" s="96">
        <v>0.20689655172413801</v>
      </c>
      <c r="E40" s="100">
        <v>0.82758620689655205</v>
      </c>
      <c r="F40" s="326">
        <v>1.2068965517241399</v>
      </c>
      <c r="G40" s="333"/>
      <c r="H40" s="331">
        <v>0.2</v>
      </c>
      <c r="I40" s="333"/>
      <c r="J40" s="331">
        <v>0.2</v>
      </c>
      <c r="K40" s="333"/>
      <c r="L40" s="331">
        <v>0</v>
      </c>
      <c r="M40" s="332"/>
      <c r="N40" s="233"/>
    </row>
    <row r="41" spans="1:14" ht="12.75" customHeight="1">
      <c r="A41" s="5"/>
      <c r="B41" s="86"/>
      <c r="C41" s="51"/>
      <c r="D41" s="51"/>
      <c r="E41" s="51"/>
      <c r="F41" s="323"/>
      <c r="G41" s="323"/>
      <c r="H41" s="323"/>
      <c r="I41" s="323"/>
      <c r="J41" s="323"/>
      <c r="K41" s="323"/>
      <c r="L41" s="323"/>
      <c r="M41" s="324"/>
      <c r="N41" s="233"/>
    </row>
    <row r="42" spans="1:14" ht="12.75" customHeight="1">
      <c r="A42" s="5"/>
      <c r="B42" s="86"/>
      <c r="C42" s="51"/>
      <c r="D42" s="51"/>
      <c r="E42" s="51"/>
      <c r="F42" s="323"/>
      <c r="G42" s="323"/>
      <c r="H42" s="323"/>
      <c r="I42" s="323"/>
      <c r="J42" s="323"/>
      <c r="K42" s="323"/>
      <c r="L42" s="323"/>
      <c r="M42" s="324"/>
      <c r="N42" s="233"/>
    </row>
    <row r="43" spans="1:14" ht="14.25" customHeight="1">
      <c r="A43" s="5"/>
      <c r="B43" s="86"/>
      <c r="C43" s="51"/>
      <c r="D43" s="144" t="s">
        <v>185</v>
      </c>
      <c r="E43" s="142">
        <v>0.39827586206896598</v>
      </c>
      <c r="F43" s="330" t="s">
        <v>186</v>
      </c>
      <c r="G43" s="334">
        <v>0.312068965517241</v>
      </c>
      <c r="H43" s="330" t="s">
        <v>187</v>
      </c>
      <c r="I43" s="331">
        <v>0.28965517241379302</v>
      </c>
      <c r="J43" s="335"/>
      <c r="K43" s="233"/>
      <c r="L43" s="233"/>
      <c r="M43" s="324"/>
      <c r="N43" s="233"/>
    </row>
    <row r="44" spans="1:14" ht="12.75" customHeight="1">
      <c r="A44" s="5"/>
      <c r="B44" s="86"/>
      <c r="C44" s="51"/>
      <c r="D44" s="328"/>
      <c r="E44" s="142">
        <v>0.39655172413793099</v>
      </c>
      <c r="F44" s="336"/>
      <c r="G44" s="334">
        <v>0.22413793103448301</v>
      </c>
      <c r="H44" s="336"/>
      <c r="I44" s="331">
        <v>0.37931034482758602</v>
      </c>
      <c r="J44" s="335"/>
      <c r="K44" s="233"/>
      <c r="L44" s="233"/>
      <c r="M44" s="324"/>
      <c r="N44" s="233"/>
    </row>
    <row r="45" spans="1:14" ht="12.75" customHeight="1">
      <c r="A45" s="5"/>
      <c r="B45" s="86"/>
      <c r="C45" s="51"/>
      <c r="D45" s="328"/>
      <c r="E45" s="142">
        <v>0.437931034482759</v>
      </c>
      <c r="F45" s="336"/>
      <c r="G45" s="334">
        <v>0.33448275862068999</v>
      </c>
      <c r="H45" s="336"/>
      <c r="I45" s="331">
        <v>0.22758620689655201</v>
      </c>
      <c r="J45" s="335"/>
      <c r="K45" s="233"/>
      <c r="L45" s="233"/>
      <c r="M45" s="324"/>
      <c r="N45" s="233"/>
    </row>
    <row r="46" spans="1:14" ht="12.75" customHeight="1">
      <c r="A46" s="5"/>
      <c r="B46" s="86"/>
      <c r="C46" s="51"/>
      <c r="D46" s="51"/>
      <c r="E46" s="51"/>
      <c r="F46" s="323"/>
      <c r="G46" s="323"/>
      <c r="H46" s="323"/>
      <c r="I46" s="323"/>
      <c r="J46" s="323"/>
      <c r="K46" s="323"/>
      <c r="L46" s="323"/>
      <c r="M46" s="324"/>
      <c r="N46" s="233"/>
    </row>
    <row r="47" spans="1:14" ht="12.75" customHeight="1">
      <c r="A47" s="5"/>
      <c r="B47" s="86"/>
      <c r="C47" s="48" t="s">
        <v>188</v>
      </c>
      <c r="D47" s="51"/>
      <c r="E47" s="51"/>
      <c r="F47" s="323"/>
      <c r="G47" s="323"/>
      <c r="H47" s="323"/>
      <c r="I47" s="323"/>
      <c r="J47" s="323"/>
      <c r="K47" s="323"/>
      <c r="L47" s="323"/>
      <c r="M47" s="324"/>
      <c r="N47" s="233"/>
    </row>
    <row r="48" spans="1:14" ht="12.75" customHeight="1">
      <c r="A48" s="5"/>
      <c r="B48" s="86"/>
      <c r="C48" s="51"/>
      <c r="D48" s="49" t="s">
        <v>34</v>
      </c>
      <c r="E48" s="49" t="s">
        <v>149</v>
      </c>
      <c r="F48" s="337" t="s">
        <v>189</v>
      </c>
      <c r="G48" s="337" t="s">
        <v>87</v>
      </c>
      <c r="H48" s="329"/>
      <c r="I48" s="337" t="s">
        <v>190</v>
      </c>
      <c r="J48" s="323"/>
      <c r="K48" s="323"/>
      <c r="L48" s="323"/>
      <c r="M48" s="324"/>
      <c r="N48" s="233"/>
    </row>
    <row r="49" spans="1:14" ht="12.75" customHeight="1">
      <c r="A49" s="5"/>
      <c r="B49" s="86"/>
      <c r="C49" s="91"/>
      <c r="D49" s="338">
        <f>E43*100</f>
        <v>39.827586206896598</v>
      </c>
      <c r="E49" s="338">
        <f>G43*100</f>
        <v>31.2068965517241</v>
      </c>
      <c r="F49" s="339">
        <f>I43*100</f>
        <v>28.965517241379303</v>
      </c>
      <c r="G49" s="339">
        <f>SUM(D49:F49)</f>
        <v>100</v>
      </c>
      <c r="H49" s="340"/>
      <c r="I49" s="341">
        <f>G49-F49</f>
        <v>71.034482758620697</v>
      </c>
      <c r="J49" s="323"/>
      <c r="K49" s="323"/>
      <c r="L49" s="323"/>
      <c r="M49" s="324"/>
      <c r="N49" s="233"/>
    </row>
    <row r="50" spans="1:14" ht="12.75" customHeight="1">
      <c r="A50" s="5"/>
      <c r="B50" s="86"/>
      <c r="C50" s="91"/>
      <c r="D50" s="338">
        <f>E44*100</f>
        <v>39.655172413793096</v>
      </c>
      <c r="E50" s="338">
        <f>G44*100</f>
        <v>22.413793103448302</v>
      </c>
      <c r="F50" s="339">
        <f>I44*100</f>
        <v>37.931034482758605</v>
      </c>
      <c r="G50" s="339">
        <f>SUM(D50:F50)</f>
        <v>100</v>
      </c>
      <c r="H50" s="340"/>
      <c r="I50" s="341">
        <f>G50-F50</f>
        <v>62.068965517241395</v>
      </c>
      <c r="J50" s="323"/>
      <c r="K50" s="323"/>
      <c r="L50" s="323"/>
      <c r="M50" s="324"/>
      <c r="N50" s="233"/>
    </row>
    <row r="51" spans="1:14" ht="12.75" customHeight="1">
      <c r="A51" s="5"/>
      <c r="B51" s="86"/>
      <c r="C51" s="91"/>
      <c r="D51" s="338">
        <f>E45*100</f>
        <v>43.7931034482759</v>
      </c>
      <c r="E51" s="338">
        <f>G45*100</f>
        <v>33.448275862068996</v>
      </c>
      <c r="F51" s="339">
        <f>I45*100</f>
        <v>22.758620689655203</v>
      </c>
      <c r="G51" s="339">
        <f>SUM(D51:F51)</f>
        <v>100.0000000000001</v>
      </c>
      <c r="H51" s="340"/>
      <c r="I51" s="341">
        <f>G51-F51</f>
        <v>77.241379310344897</v>
      </c>
      <c r="J51" s="323"/>
      <c r="K51" s="323"/>
      <c r="L51" s="323"/>
      <c r="M51" s="324"/>
      <c r="N51" s="233"/>
    </row>
    <row r="52" spans="1:14" ht="15.75" customHeight="1">
      <c r="A52" s="5"/>
      <c r="B52" s="319"/>
      <c r="C52" s="321"/>
      <c r="D52" s="321"/>
      <c r="E52" s="81"/>
      <c r="F52" s="81"/>
      <c r="G52" s="81"/>
      <c r="H52" s="233"/>
      <c r="I52" s="233"/>
      <c r="J52" s="233"/>
      <c r="K52" s="233"/>
      <c r="L52" s="233"/>
      <c r="M52" s="233"/>
      <c r="N52" s="233"/>
    </row>
    <row r="53" spans="1:14" s="580" customFormat="1" ht="15.75" customHeight="1">
      <c r="A53" s="5"/>
      <c r="B53" s="585" t="s">
        <v>14</v>
      </c>
      <c r="C53" s="585"/>
      <c r="D53" s="585"/>
      <c r="E53" s="585"/>
      <c r="F53" s="585"/>
      <c r="G53" s="585"/>
      <c r="H53" s="586" t="s">
        <v>15</v>
      </c>
      <c r="I53" s="586"/>
      <c r="J53" s="586"/>
      <c r="K53" s="586"/>
      <c r="L53" s="586"/>
      <c r="M53" s="586"/>
      <c r="N53" s="233"/>
    </row>
    <row r="54" spans="1:14" s="580" customFormat="1" ht="12.75" customHeight="1"/>
  </sheetData>
  <mergeCells count="9">
    <mergeCell ref="B53:G53"/>
    <mergeCell ref="H53:M53"/>
    <mergeCell ref="B7:G7"/>
    <mergeCell ref="H7:M7"/>
    <mergeCell ref="C10:M11"/>
    <mergeCell ref="C16:M17"/>
    <mergeCell ref="C26:M27"/>
    <mergeCell ref="C29:M30"/>
    <mergeCell ref="B14:M14"/>
  </mergeCells>
  <hyperlinks>
    <hyperlink ref="M4" location="Índice!A1" display="Volver al índice" xr:uid="{00000000-0004-0000-0A00-000001000000}"/>
    <hyperlink ref="B4" location="Ejercicios!A1" display="Volver a ejercicios" xr:uid="{3DFD3C67-7A6B-4EFC-B81B-62B3F4EBD4DE}"/>
  </hyperlinks>
  <pageMargins left="0.75" right="0.75" top="1" bottom="1" header="0.5" footer="0.5"/>
  <pageSetup scale="69" orientation="portrait"/>
  <headerFooter>
    <oddFooter>&amp;R&amp;"Arial,Regular"&amp;10&amp;K000000Rta_14.8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99"/>
  <sheetViews>
    <sheetView showGridLines="0" workbookViewId="0">
      <selection activeCell="B15" sqref="B15:P15"/>
    </sheetView>
  </sheetViews>
  <sheetFormatPr baseColWidth="10" defaultColWidth="10.85546875" defaultRowHeight="12.75" customHeight="1"/>
  <cols>
    <col min="1" max="1" width="9.140625" style="1" customWidth="1"/>
    <col min="2" max="2" width="8.42578125" style="1" customWidth="1"/>
    <col min="3" max="3" width="12.42578125" style="1" customWidth="1"/>
    <col min="4" max="4" width="11.42578125" style="1" customWidth="1"/>
    <col min="5" max="5" width="11.5703125" style="1" customWidth="1"/>
    <col min="6" max="6" width="10" style="1" customWidth="1"/>
    <col min="7" max="10" width="9.140625" style="1" customWidth="1"/>
    <col min="11" max="11" width="10" style="1" customWidth="1"/>
    <col min="12" max="12" width="9.140625" style="1" customWidth="1"/>
    <col min="13" max="13" width="3.5703125" style="1" customWidth="1"/>
    <col min="14" max="16" width="10.85546875" style="1" customWidth="1"/>
    <col min="17" max="17" width="19.140625" style="580" customWidth="1"/>
    <col min="18" max="18" width="10.85546875" style="580" customWidth="1"/>
    <col min="19" max="16384" width="10.85546875" style="1"/>
  </cols>
  <sheetData>
    <row r="1" spans="1:17" ht="12.75" customHeight="1">
      <c r="A1" s="2"/>
      <c r="B1" s="3"/>
      <c r="C1" s="3"/>
      <c r="D1" s="3"/>
      <c r="E1" s="3"/>
      <c r="F1" s="3"/>
      <c r="G1" s="3"/>
      <c r="H1" s="3"/>
      <c r="I1" s="3"/>
      <c r="J1" s="3"/>
      <c r="K1" s="3"/>
      <c r="L1" s="3"/>
      <c r="M1" s="3"/>
      <c r="N1" s="228"/>
      <c r="O1" s="228"/>
      <c r="P1" s="228"/>
      <c r="Q1" s="228"/>
    </row>
    <row r="2" spans="1:17" ht="12.75" customHeight="1">
      <c r="A2" s="5"/>
      <c r="B2" s="6"/>
      <c r="C2" s="9"/>
      <c r="D2" s="9"/>
      <c r="E2" s="9"/>
      <c r="F2" s="9"/>
      <c r="G2" s="9"/>
      <c r="H2" s="6"/>
      <c r="I2" s="6"/>
      <c r="J2" s="6"/>
      <c r="K2" s="6"/>
      <c r="L2" s="6"/>
      <c r="M2" s="6"/>
      <c r="N2" s="233"/>
      <c r="O2" s="233"/>
      <c r="P2" s="312" t="s">
        <v>1</v>
      </c>
      <c r="Q2" s="233"/>
    </row>
    <row r="3" spans="1:17" ht="12.75" customHeight="1">
      <c r="A3" s="5"/>
      <c r="B3" s="88"/>
      <c r="C3" s="6"/>
      <c r="D3" s="6"/>
      <c r="E3" s="6"/>
      <c r="F3" s="6"/>
      <c r="G3" s="6"/>
      <c r="H3" s="6"/>
      <c r="I3" s="6"/>
      <c r="J3" s="6"/>
      <c r="K3" s="6"/>
      <c r="L3" s="6"/>
      <c r="M3" s="6"/>
      <c r="N3" s="233"/>
      <c r="O3" s="233"/>
      <c r="P3" s="342"/>
      <c r="Q3" s="233"/>
    </row>
    <row r="4" spans="1:17" ht="12.75" customHeight="1">
      <c r="A4" s="5"/>
      <c r="B4" s="575" t="s">
        <v>389</v>
      </c>
      <c r="C4" s="6"/>
      <c r="D4" s="6"/>
      <c r="E4" s="6"/>
      <c r="F4" s="6"/>
      <c r="G4" s="6"/>
      <c r="H4" s="6"/>
      <c r="I4" s="6"/>
      <c r="J4" s="6"/>
      <c r="K4" s="6"/>
      <c r="L4" s="6"/>
      <c r="M4" s="6"/>
      <c r="N4" s="233"/>
      <c r="O4" s="233"/>
      <c r="P4" s="577" t="s">
        <v>373</v>
      </c>
      <c r="Q4" s="313"/>
    </row>
    <row r="5" spans="1:17" ht="12.75" customHeight="1">
      <c r="A5" s="5"/>
      <c r="B5" s="89"/>
      <c r="C5" s="6"/>
      <c r="D5" s="6"/>
      <c r="E5" s="6"/>
      <c r="F5" s="6"/>
      <c r="G5" s="6"/>
      <c r="H5" s="6"/>
      <c r="I5" s="6"/>
      <c r="J5" s="6"/>
      <c r="K5" s="6"/>
      <c r="L5" s="6"/>
      <c r="M5" s="6"/>
      <c r="N5" s="233"/>
      <c r="O5" s="233"/>
      <c r="P5" s="232"/>
      <c r="Q5" s="313"/>
    </row>
    <row r="6" spans="1:17" ht="12.75" customHeight="1">
      <c r="A6" s="5"/>
      <c r="B6" s="6"/>
      <c r="C6" s="6"/>
      <c r="D6" s="6"/>
      <c r="E6" s="6"/>
      <c r="F6" s="6"/>
      <c r="G6" s="6"/>
      <c r="H6" s="6"/>
      <c r="I6" s="6"/>
      <c r="J6" s="6"/>
      <c r="K6" s="6"/>
      <c r="L6" s="6"/>
      <c r="M6" s="6"/>
      <c r="N6" s="233"/>
      <c r="O6" s="233"/>
      <c r="P6" s="233"/>
      <c r="Q6" s="233"/>
    </row>
    <row r="7" spans="1:17" ht="18.75" customHeight="1">
      <c r="A7" s="5"/>
      <c r="B7" s="585" t="s">
        <v>65</v>
      </c>
      <c r="C7" s="585"/>
      <c r="D7" s="585"/>
      <c r="E7" s="585"/>
      <c r="F7" s="585"/>
      <c r="G7" s="585"/>
      <c r="H7" s="585"/>
      <c r="I7" s="586"/>
      <c r="J7" s="586"/>
      <c r="K7" s="586"/>
      <c r="L7" s="586"/>
      <c r="M7" s="586"/>
      <c r="N7" s="586"/>
      <c r="O7" s="586"/>
      <c r="P7" s="586"/>
      <c r="Q7" s="233"/>
    </row>
    <row r="8" spans="1:17" ht="12.75" customHeight="1">
      <c r="A8" s="5"/>
      <c r="B8" s="6"/>
      <c r="C8" s="6"/>
      <c r="D8" s="6"/>
      <c r="E8" s="6"/>
      <c r="F8" s="6"/>
      <c r="G8" s="6"/>
      <c r="H8" s="6"/>
      <c r="I8" s="6"/>
      <c r="J8" s="6"/>
      <c r="K8" s="6"/>
      <c r="L8" s="6"/>
      <c r="M8" s="6"/>
      <c r="N8" s="233"/>
      <c r="O8" s="233"/>
      <c r="P8" s="233"/>
      <c r="Q8" s="233"/>
    </row>
    <row r="9" spans="1:17" ht="12.75" customHeight="1">
      <c r="A9" s="5"/>
      <c r="B9" s="6"/>
      <c r="C9" s="6"/>
      <c r="D9" s="6"/>
      <c r="E9" s="6"/>
      <c r="F9" s="6"/>
      <c r="G9" s="6"/>
      <c r="H9" s="6"/>
      <c r="I9" s="6"/>
      <c r="J9" s="6"/>
      <c r="K9" s="6"/>
      <c r="L9" s="6"/>
      <c r="M9" s="6"/>
      <c r="N9" s="233"/>
      <c r="O9" s="233"/>
      <c r="P9" s="233"/>
      <c r="Q9" s="233"/>
    </row>
    <row r="10" spans="1:17" ht="13.7" customHeight="1">
      <c r="A10" s="5"/>
      <c r="B10" s="24" t="s">
        <v>191</v>
      </c>
      <c r="C10" s="596" t="s">
        <v>192</v>
      </c>
      <c r="D10" s="597"/>
      <c r="E10" s="597"/>
      <c r="F10" s="597"/>
      <c r="G10" s="597"/>
      <c r="H10" s="597"/>
      <c r="I10" s="597"/>
      <c r="J10" s="597"/>
      <c r="K10" s="597"/>
      <c r="L10" s="597"/>
      <c r="M10" s="597"/>
      <c r="N10" s="597"/>
      <c r="O10" s="597"/>
      <c r="P10" s="597"/>
      <c r="Q10" s="233"/>
    </row>
    <row r="11" spans="1:17" ht="12.75" customHeight="1">
      <c r="A11" s="5"/>
      <c r="B11" s="6"/>
      <c r="C11" s="597"/>
      <c r="D11" s="597"/>
      <c r="E11" s="597"/>
      <c r="F11" s="597"/>
      <c r="G11" s="597"/>
      <c r="H11" s="597"/>
      <c r="I11" s="597"/>
      <c r="J11" s="597"/>
      <c r="K11" s="597"/>
      <c r="L11" s="597"/>
      <c r="M11" s="597"/>
      <c r="N11" s="597"/>
      <c r="O11" s="597"/>
      <c r="P11" s="597"/>
      <c r="Q11" s="233"/>
    </row>
    <row r="12" spans="1:17" ht="12.75" customHeight="1">
      <c r="A12" s="5"/>
      <c r="B12" s="6"/>
      <c r="C12" s="597"/>
      <c r="D12" s="597"/>
      <c r="E12" s="597"/>
      <c r="F12" s="597"/>
      <c r="G12" s="597"/>
      <c r="H12" s="597"/>
      <c r="I12" s="597"/>
      <c r="J12" s="597"/>
      <c r="K12" s="597"/>
      <c r="L12" s="597"/>
      <c r="M12" s="597"/>
      <c r="N12" s="597"/>
      <c r="O12" s="597"/>
      <c r="P12" s="597"/>
      <c r="Q12" s="233"/>
    </row>
    <row r="13" spans="1:17" ht="12.75" customHeight="1">
      <c r="A13" s="5"/>
      <c r="B13" s="6"/>
      <c r="C13" s="46"/>
      <c r="D13" s="46"/>
      <c r="E13" s="46"/>
      <c r="F13" s="46"/>
      <c r="G13" s="46"/>
      <c r="H13" s="46"/>
      <c r="I13" s="46"/>
      <c r="J13" s="46"/>
      <c r="K13" s="46"/>
      <c r="L13" s="46"/>
      <c r="M13" s="46"/>
      <c r="N13" s="46"/>
      <c r="O13" s="46"/>
      <c r="P13" s="46"/>
      <c r="Q13" s="233"/>
    </row>
    <row r="14" spans="1:17" ht="12.75" customHeight="1">
      <c r="A14" s="5"/>
      <c r="B14" s="6"/>
      <c r="C14" s="6"/>
      <c r="D14" s="6"/>
      <c r="E14" s="6"/>
      <c r="F14" s="6"/>
      <c r="G14" s="6"/>
      <c r="H14" s="6"/>
      <c r="I14" s="6"/>
      <c r="J14" s="6"/>
      <c r="K14" s="6"/>
      <c r="L14" s="6"/>
      <c r="M14" s="6"/>
      <c r="N14" s="233"/>
      <c r="O14" s="233"/>
      <c r="P14" s="233"/>
      <c r="Q14" s="233"/>
    </row>
    <row r="15" spans="1:17" ht="18.75" customHeight="1">
      <c r="A15" s="5"/>
      <c r="B15" s="585" t="s">
        <v>234</v>
      </c>
      <c r="C15" s="585"/>
      <c r="D15" s="585"/>
      <c r="E15" s="585"/>
      <c r="F15" s="585"/>
      <c r="G15" s="585"/>
      <c r="H15" s="585"/>
      <c r="I15" s="585"/>
      <c r="J15" s="585"/>
      <c r="K15" s="585"/>
      <c r="L15" s="585"/>
      <c r="M15" s="585"/>
      <c r="N15" s="585"/>
      <c r="O15" s="585"/>
      <c r="P15" s="585"/>
      <c r="Q15" s="233"/>
    </row>
    <row r="16" spans="1:17" ht="12.75" customHeight="1">
      <c r="A16" s="5"/>
      <c r="B16" s="6"/>
      <c r="C16" s="317"/>
      <c r="D16" s="317"/>
      <c r="E16" s="6"/>
      <c r="F16" s="6"/>
      <c r="G16" s="6"/>
      <c r="H16" s="6"/>
      <c r="I16" s="6"/>
      <c r="J16" s="6"/>
      <c r="K16" s="6"/>
      <c r="L16" s="6"/>
      <c r="M16" s="6"/>
      <c r="N16" s="233"/>
      <c r="O16" s="233"/>
      <c r="P16" s="233"/>
      <c r="Q16" s="233"/>
    </row>
    <row r="17" spans="1:17" ht="17.25" customHeight="1">
      <c r="A17" s="5"/>
      <c r="B17" s="6"/>
      <c r="C17" s="596" t="s">
        <v>193</v>
      </c>
      <c r="D17" s="597"/>
      <c r="E17" s="597"/>
      <c r="F17" s="597"/>
      <c r="G17" s="597"/>
      <c r="H17" s="597"/>
      <c r="I17" s="597"/>
      <c r="J17" s="597"/>
      <c r="K17" s="597"/>
      <c r="L17" s="597"/>
      <c r="M17" s="597"/>
      <c r="N17" s="597"/>
      <c r="O17" s="597"/>
      <c r="P17" s="597"/>
      <c r="Q17" s="233"/>
    </row>
    <row r="18" spans="1:17" ht="12" customHeight="1">
      <c r="A18" s="5"/>
      <c r="B18" s="343"/>
      <c r="C18" s="344"/>
      <c r="D18" s="344"/>
      <c r="E18" s="344"/>
      <c r="F18" s="344"/>
      <c r="G18" s="345"/>
      <c r="H18" s="345"/>
      <c r="I18" s="345"/>
      <c r="J18" s="345"/>
      <c r="K18" s="6"/>
      <c r="L18" s="6"/>
      <c r="M18" s="6"/>
      <c r="N18" s="233"/>
      <c r="O18" s="233"/>
      <c r="P18" s="233"/>
      <c r="Q18" s="233"/>
    </row>
    <row r="19" spans="1:17" ht="12" customHeight="1">
      <c r="A19" s="5"/>
      <c r="B19" s="343"/>
      <c r="C19" s="346"/>
      <c r="D19" s="56" t="str">
        <f t="shared" ref="D19:F28" si="0">D65</f>
        <v>P</v>
      </c>
      <c r="E19" s="56" t="str">
        <f t="shared" si="0"/>
        <v>S</v>
      </c>
      <c r="F19" s="56" t="str">
        <f t="shared" si="0"/>
        <v>T</v>
      </c>
      <c r="G19" s="345"/>
      <c r="H19" s="345"/>
      <c r="I19" s="345"/>
      <c r="J19" s="345"/>
      <c r="K19" s="6"/>
      <c r="L19" s="6"/>
      <c r="M19" s="6"/>
      <c r="N19" s="233"/>
      <c r="O19" s="233"/>
      <c r="P19" s="233"/>
      <c r="Q19" s="233"/>
    </row>
    <row r="20" spans="1:17" ht="12" customHeight="1">
      <c r="A20" s="5"/>
      <c r="B20" s="343"/>
      <c r="C20" s="241" t="str">
        <f t="shared" ref="C20:C28" si="1">C66</f>
        <v>P</v>
      </c>
      <c r="D20" s="242">
        <f t="shared" si="0"/>
        <v>0</v>
      </c>
      <c r="E20" s="242">
        <f t="shared" si="0"/>
        <v>0.3125</v>
      </c>
      <c r="F20" s="242">
        <f t="shared" si="0"/>
        <v>0</v>
      </c>
      <c r="G20" s="345"/>
      <c r="H20" s="345"/>
      <c r="I20" s="345"/>
      <c r="J20" s="345"/>
      <c r="K20" s="6"/>
      <c r="L20" s="6"/>
      <c r="M20" s="6"/>
      <c r="N20" s="233"/>
      <c r="O20" s="233"/>
      <c r="P20" s="233"/>
      <c r="Q20" s="233"/>
    </row>
    <row r="21" spans="1:17" ht="12" customHeight="1">
      <c r="A21" s="5"/>
      <c r="B21" s="343"/>
      <c r="C21" s="49" t="str">
        <f t="shared" si="1"/>
        <v>S</v>
      </c>
      <c r="D21" s="243">
        <f t="shared" si="0"/>
        <v>0.5</v>
      </c>
      <c r="E21" s="243">
        <f t="shared" si="0"/>
        <v>0</v>
      </c>
      <c r="F21" s="243">
        <f t="shared" si="0"/>
        <v>0.6</v>
      </c>
      <c r="G21" s="345"/>
      <c r="H21" s="345"/>
      <c r="I21" s="345"/>
      <c r="J21" s="345"/>
      <c r="K21" s="6"/>
      <c r="L21" s="6"/>
      <c r="M21" s="6"/>
      <c r="N21" s="233"/>
      <c r="O21" s="233"/>
      <c r="P21" s="233"/>
      <c r="Q21" s="233"/>
    </row>
    <row r="22" spans="1:17" ht="12" customHeight="1">
      <c r="A22" s="5"/>
      <c r="B22" s="343"/>
      <c r="C22" s="69" t="str">
        <f t="shared" si="1"/>
        <v>T</v>
      </c>
      <c r="D22" s="244">
        <f t="shared" si="0"/>
        <v>0</v>
      </c>
      <c r="E22" s="244">
        <f t="shared" si="0"/>
        <v>0.3125</v>
      </c>
      <c r="F22" s="244">
        <f t="shared" si="0"/>
        <v>0</v>
      </c>
      <c r="G22" s="345"/>
      <c r="H22" s="345"/>
      <c r="I22" s="345"/>
      <c r="J22" s="345"/>
      <c r="K22" s="6"/>
      <c r="L22" s="6"/>
      <c r="M22" s="6"/>
      <c r="N22" s="233"/>
      <c r="O22" s="233"/>
      <c r="P22" s="233"/>
      <c r="Q22" s="233"/>
    </row>
    <row r="23" spans="1:17" ht="12" customHeight="1">
      <c r="A23" s="5"/>
      <c r="B23" s="343"/>
      <c r="C23" s="56" t="str">
        <f t="shared" si="1"/>
        <v>CI</v>
      </c>
      <c r="D23" s="246">
        <f t="shared" si="0"/>
        <v>0.5</v>
      </c>
      <c r="E23" s="246">
        <f t="shared" si="0"/>
        <v>0.625</v>
      </c>
      <c r="F23" s="246">
        <f t="shared" si="0"/>
        <v>0.6</v>
      </c>
      <c r="G23" s="345"/>
      <c r="H23" s="345"/>
      <c r="I23" s="345"/>
      <c r="J23" s="345"/>
      <c r="K23" s="6"/>
      <c r="L23" s="6"/>
      <c r="M23" s="6"/>
      <c r="N23" s="233"/>
      <c r="O23" s="233"/>
      <c r="P23" s="233"/>
      <c r="Q23" s="233"/>
    </row>
    <row r="24" spans="1:17" ht="12" customHeight="1">
      <c r="A24" s="5"/>
      <c r="B24" s="343"/>
      <c r="C24" s="241" t="str">
        <f t="shared" si="1"/>
        <v>s</v>
      </c>
      <c r="D24" s="242">
        <f t="shared" si="0"/>
        <v>0.2</v>
      </c>
      <c r="E24" s="242">
        <f t="shared" si="0"/>
        <v>0.1875</v>
      </c>
      <c r="F24" s="242">
        <f t="shared" si="0"/>
        <v>0.2</v>
      </c>
      <c r="G24" s="345"/>
      <c r="H24" s="345"/>
      <c r="I24" s="345"/>
      <c r="J24" s="345"/>
      <c r="K24" s="6"/>
      <c r="L24" s="6"/>
      <c r="M24" s="6"/>
      <c r="N24" s="233"/>
      <c r="O24" s="233"/>
      <c r="P24" s="233"/>
      <c r="Q24" s="233"/>
    </row>
    <row r="25" spans="1:17" ht="12" customHeight="1">
      <c r="A25" s="5"/>
      <c r="B25" s="343"/>
      <c r="C25" s="69" t="str">
        <f t="shared" si="1"/>
        <v>g</v>
      </c>
      <c r="D25" s="244">
        <f t="shared" si="0"/>
        <v>0.2</v>
      </c>
      <c r="E25" s="244">
        <f t="shared" si="0"/>
        <v>6.25E-2</v>
      </c>
      <c r="F25" s="244">
        <f t="shared" si="0"/>
        <v>0.2</v>
      </c>
      <c r="G25" s="345"/>
      <c r="H25" s="345"/>
      <c r="I25" s="345"/>
      <c r="J25" s="345"/>
      <c r="K25" s="6"/>
      <c r="L25" s="6"/>
      <c r="M25" s="6"/>
      <c r="N25" s="233"/>
      <c r="O25" s="233"/>
      <c r="P25" s="233"/>
      <c r="Q25" s="233"/>
    </row>
    <row r="26" spans="1:17" ht="12" customHeight="1">
      <c r="A26" s="5"/>
      <c r="B26" s="343"/>
      <c r="C26" s="56" t="str">
        <f t="shared" si="1"/>
        <v>f</v>
      </c>
      <c r="D26" s="246">
        <f t="shared" si="0"/>
        <v>0.4</v>
      </c>
      <c r="E26" s="246">
        <f t="shared" si="0"/>
        <v>0.25</v>
      </c>
      <c r="F26" s="246">
        <f t="shared" si="0"/>
        <v>0.4</v>
      </c>
      <c r="G26" s="345"/>
      <c r="H26" s="345"/>
      <c r="I26" s="345"/>
      <c r="J26" s="345"/>
      <c r="K26" s="6"/>
      <c r="L26" s="6"/>
      <c r="M26" s="6"/>
      <c r="N26" s="233"/>
      <c r="O26" s="233"/>
      <c r="P26" s="233"/>
      <c r="Q26" s="233"/>
    </row>
    <row r="27" spans="1:17" ht="12" customHeight="1">
      <c r="A27" s="5"/>
      <c r="B27" s="343"/>
      <c r="C27" s="56" t="str">
        <f t="shared" si="1"/>
        <v>m</v>
      </c>
      <c r="D27" s="246">
        <f t="shared" si="0"/>
        <v>0.1</v>
      </c>
      <c r="E27" s="246">
        <f t="shared" si="0"/>
        <v>0.125</v>
      </c>
      <c r="F27" s="246">
        <f t="shared" si="0"/>
        <v>0</v>
      </c>
      <c r="G27" s="345"/>
      <c r="H27" s="345"/>
      <c r="I27" s="345"/>
      <c r="J27" s="345"/>
      <c r="K27" s="6"/>
      <c r="L27" s="6"/>
      <c r="M27" s="6"/>
      <c r="N27" s="233"/>
      <c r="O27" s="233"/>
      <c r="P27" s="233"/>
      <c r="Q27" s="233"/>
    </row>
    <row r="28" spans="1:17" ht="12" customHeight="1">
      <c r="A28" s="5"/>
      <c r="B28" s="343"/>
      <c r="C28" s="56" t="str">
        <f t="shared" si="1"/>
        <v>Total</v>
      </c>
      <c r="D28" s="246">
        <f t="shared" si="0"/>
        <v>1</v>
      </c>
      <c r="E28" s="246">
        <f t="shared" si="0"/>
        <v>1</v>
      </c>
      <c r="F28" s="246">
        <f t="shared" si="0"/>
        <v>1</v>
      </c>
      <c r="G28" s="345"/>
      <c r="H28" s="345"/>
      <c r="I28" s="345"/>
      <c r="J28" s="345"/>
      <c r="K28" s="6"/>
      <c r="L28" s="6"/>
      <c r="M28" s="6"/>
      <c r="N28" s="233"/>
      <c r="O28" s="233"/>
      <c r="P28" s="233"/>
      <c r="Q28" s="233"/>
    </row>
    <row r="29" spans="1:17" ht="12" customHeight="1">
      <c r="A29" s="5"/>
      <c r="B29" s="343"/>
      <c r="C29" s="347"/>
      <c r="D29" s="348"/>
      <c r="E29" s="348"/>
      <c r="F29" s="348"/>
      <c r="G29" s="345"/>
      <c r="H29" s="345"/>
      <c r="I29" s="345"/>
      <c r="J29" s="345"/>
      <c r="K29" s="6"/>
      <c r="L29" s="6"/>
      <c r="M29" s="6"/>
      <c r="N29" s="233"/>
      <c r="O29" s="233"/>
      <c r="P29" s="233"/>
      <c r="Q29" s="233"/>
    </row>
    <row r="30" spans="1:17" ht="12" customHeight="1">
      <c r="A30" s="5"/>
      <c r="B30" s="343"/>
      <c r="C30" s="24" t="s">
        <v>194</v>
      </c>
      <c r="D30" s="345"/>
      <c r="E30" s="345"/>
      <c r="F30" s="345"/>
      <c r="G30" s="345"/>
      <c r="H30" s="345"/>
      <c r="I30" s="345"/>
      <c r="J30" s="345"/>
      <c r="K30" s="6"/>
      <c r="L30" s="6"/>
      <c r="M30" s="6"/>
      <c r="N30" s="233"/>
      <c r="O30" s="233"/>
      <c r="P30" s="233"/>
      <c r="Q30" s="233"/>
    </row>
    <row r="31" spans="1:17" ht="12" customHeight="1">
      <c r="A31" s="5"/>
      <c r="B31" s="343"/>
      <c r="C31" s="345"/>
      <c r="D31" s="345"/>
      <c r="E31" s="345"/>
      <c r="F31" s="345"/>
      <c r="G31" s="345"/>
      <c r="H31" s="345"/>
      <c r="I31" s="345"/>
      <c r="J31" s="345"/>
      <c r="K31" s="6"/>
      <c r="L31" s="6"/>
      <c r="M31" s="6"/>
      <c r="N31" s="233"/>
      <c r="O31" s="233"/>
      <c r="P31" s="233"/>
      <c r="Q31" s="233"/>
    </row>
    <row r="32" spans="1:17" ht="12" customHeight="1">
      <c r="A32" s="5"/>
      <c r="B32" s="343"/>
      <c r="C32" s="345"/>
      <c r="D32" s="345"/>
      <c r="E32" s="345"/>
      <c r="F32" s="345"/>
      <c r="G32" s="345"/>
      <c r="H32" s="345"/>
      <c r="I32" s="345"/>
      <c r="J32" s="345"/>
      <c r="K32" s="6"/>
      <c r="L32" s="6"/>
      <c r="M32" s="6"/>
      <c r="N32" s="233"/>
      <c r="O32" s="233"/>
      <c r="P32" s="233"/>
      <c r="Q32" s="233"/>
    </row>
    <row r="33" spans="1:17" ht="12" customHeight="1">
      <c r="A33" s="5"/>
      <c r="B33" s="343"/>
      <c r="C33" s="345"/>
      <c r="D33" s="345"/>
      <c r="E33" s="345"/>
      <c r="F33" s="345"/>
      <c r="G33" s="345"/>
      <c r="H33" s="345"/>
      <c r="I33" s="345"/>
      <c r="J33" s="345"/>
      <c r="K33" s="6"/>
      <c r="L33" s="6"/>
      <c r="M33" s="6"/>
      <c r="N33" s="233"/>
      <c r="O33" s="233"/>
      <c r="P33" s="233"/>
      <c r="Q33" s="233"/>
    </row>
    <row r="34" spans="1:17" ht="12" customHeight="1">
      <c r="A34" s="5"/>
      <c r="B34" s="343"/>
      <c r="C34" s="345"/>
      <c r="D34" s="345"/>
      <c r="E34" s="345"/>
      <c r="F34" s="345"/>
      <c r="G34" s="345"/>
      <c r="H34" s="345"/>
      <c r="I34" s="345"/>
      <c r="J34" s="345"/>
      <c r="K34" s="6"/>
      <c r="L34" s="6"/>
      <c r="M34" s="6"/>
      <c r="N34" s="233"/>
      <c r="O34" s="233"/>
      <c r="P34" s="233"/>
      <c r="Q34" s="233"/>
    </row>
    <row r="35" spans="1:17" ht="12" customHeight="1">
      <c r="A35" s="5"/>
      <c r="B35" s="343"/>
      <c r="C35" s="345"/>
      <c r="D35" s="345"/>
      <c r="E35" s="345"/>
      <c r="F35" s="345"/>
      <c r="G35" s="345"/>
      <c r="H35" s="345"/>
      <c r="I35" s="345"/>
      <c r="J35" s="345"/>
      <c r="K35" s="6"/>
      <c r="L35" s="6"/>
      <c r="M35" s="6"/>
      <c r="N35" s="233"/>
      <c r="O35" s="233"/>
      <c r="P35" s="233"/>
      <c r="Q35" s="233"/>
    </row>
    <row r="36" spans="1:17" ht="12" customHeight="1">
      <c r="A36" s="5"/>
      <c r="B36" s="343"/>
      <c r="C36" s="345"/>
      <c r="D36" s="345"/>
      <c r="E36" s="345"/>
      <c r="F36" s="345"/>
      <c r="G36" s="345"/>
      <c r="H36" s="345"/>
      <c r="I36" s="345"/>
      <c r="J36" s="345"/>
      <c r="K36" s="6"/>
      <c r="L36" s="6"/>
      <c r="M36" s="6"/>
      <c r="N36" s="233"/>
      <c r="O36" s="233"/>
      <c r="P36" s="233"/>
      <c r="Q36" s="233"/>
    </row>
    <row r="37" spans="1:17" ht="15.75" customHeight="1">
      <c r="A37" s="5"/>
      <c r="B37" s="319"/>
      <c r="C37" s="86"/>
      <c r="D37" s="6"/>
      <c r="E37" s="81"/>
      <c r="F37" s="81"/>
      <c r="G37" s="81"/>
      <c r="H37" s="6"/>
      <c r="I37" s="6"/>
      <c r="J37" s="6"/>
      <c r="K37" s="6"/>
      <c r="L37" s="6"/>
      <c r="M37" s="6"/>
      <c r="N37" s="233"/>
      <c r="O37" s="233"/>
      <c r="P37" s="233"/>
      <c r="Q37" s="233"/>
    </row>
    <row r="38" spans="1:17" ht="15.75" customHeight="1">
      <c r="A38" s="5"/>
      <c r="B38" s="319"/>
      <c r="C38" s="6"/>
      <c r="D38" s="349" t="s">
        <v>195</v>
      </c>
      <c r="E38" s="81"/>
      <c r="F38" s="81"/>
      <c r="G38" s="81"/>
      <c r="H38" s="6"/>
      <c r="I38" s="6"/>
      <c r="J38" s="6"/>
      <c r="K38" s="6"/>
      <c r="L38" s="6"/>
      <c r="M38" s="6"/>
      <c r="N38" s="233"/>
      <c r="O38" s="233"/>
      <c r="P38" s="233"/>
      <c r="Q38" s="233"/>
    </row>
    <row r="39" spans="1:17" ht="15.75" customHeight="1">
      <c r="A39" s="5"/>
      <c r="B39" s="319"/>
      <c r="C39" s="86"/>
      <c r="D39" s="6"/>
      <c r="E39" s="81"/>
      <c r="F39" s="81"/>
      <c r="G39" s="81"/>
      <c r="H39" s="6"/>
      <c r="I39" s="6"/>
      <c r="J39" s="6"/>
      <c r="K39" s="6"/>
      <c r="L39" s="6"/>
      <c r="M39" s="6"/>
      <c r="N39" s="233"/>
      <c r="O39" s="233"/>
      <c r="P39" s="233"/>
      <c r="Q39" s="233"/>
    </row>
    <row r="40" spans="1:17" ht="15.75" customHeight="1">
      <c r="A40" s="5"/>
      <c r="B40" s="319"/>
      <c r="C40" s="610" t="s">
        <v>196</v>
      </c>
      <c r="D40" s="651"/>
      <c r="E40" s="651"/>
      <c r="F40" s="651"/>
      <c r="G40" s="651"/>
      <c r="H40" s="651"/>
      <c r="I40" s="651"/>
      <c r="J40" s="651"/>
      <c r="K40" s="651"/>
      <c r="L40" s="651"/>
      <c r="M40" s="651"/>
      <c r="N40" s="651"/>
      <c r="O40" s="651"/>
      <c r="P40" s="651"/>
      <c r="Q40" s="233"/>
    </row>
    <row r="41" spans="1:17" ht="15.75" customHeight="1">
      <c r="A41" s="5"/>
      <c r="B41" s="319"/>
      <c r="C41" s="651"/>
      <c r="D41" s="651"/>
      <c r="E41" s="651"/>
      <c r="F41" s="651"/>
      <c r="G41" s="651"/>
      <c r="H41" s="651"/>
      <c r="I41" s="651"/>
      <c r="J41" s="651"/>
      <c r="K41" s="651"/>
      <c r="L41" s="651"/>
      <c r="M41" s="651"/>
      <c r="N41" s="651"/>
      <c r="O41" s="651"/>
      <c r="P41" s="651"/>
      <c r="Q41" s="233"/>
    </row>
    <row r="42" spans="1:17" ht="15.75" customHeight="1">
      <c r="A42" s="5"/>
      <c r="B42" s="319"/>
      <c r="C42" s="84"/>
      <c r="D42" s="84"/>
      <c r="E42" s="84"/>
      <c r="F42" s="84"/>
      <c r="G42" s="84"/>
      <c r="H42" s="84"/>
      <c r="I42" s="84"/>
      <c r="J42" s="84"/>
      <c r="K42" s="6"/>
      <c r="L42" s="6"/>
      <c r="M42" s="6"/>
      <c r="N42" s="233"/>
      <c r="O42" s="233"/>
      <c r="P42" s="233"/>
      <c r="Q42" s="233"/>
    </row>
    <row r="43" spans="1:17" ht="15.75" customHeight="1">
      <c r="A43" s="5"/>
      <c r="B43" s="319"/>
      <c r="C43" s="322"/>
      <c r="D43" s="321"/>
      <c r="E43" s="81"/>
      <c r="F43" s="81"/>
      <c r="G43" s="81"/>
      <c r="H43" s="6"/>
      <c r="I43" s="6"/>
      <c r="J43" s="6"/>
      <c r="K43" s="6"/>
      <c r="L43" s="6"/>
      <c r="M43" s="6"/>
      <c r="N43" s="233"/>
      <c r="O43" s="233"/>
      <c r="P43" s="233"/>
      <c r="Q43" s="233"/>
    </row>
    <row r="44" spans="1:17" ht="15.75" customHeight="1">
      <c r="A44" s="5"/>
      <c r="B44" s="319"/>
      <c r="C44" s="322"/>
      <c r="D44" s="321"/>
      <c r="E44" s="81"/>
      <c r="F44" s="81"/>
      <c r="G44" s="81"/>
      <c r="H44" s="6"/>
      <c r="I44" s="6"/>
      <c r="J44" s="6"/>
      <c r="K44" s="6"/>
      <c r="L44" s="6"/>
      <c r="M44" s="6"/>
      <c r="N44" s="233"/>
      <c r="O44" s="233"/>
      <c r="P44" s="233"/>
      <c r="Q44" s="233"/>
    </row>
    <row r="45" spans="1:17" ht="15.75" customHeight="1">
      <c r="A45" s="5"/>
      <c r="B45" s="319"/>
      <c r="C45" s="602" t="s">
        <v>197</v>
      </c>
      <c r="D45" s="603"/>
      <c r="E45" s="603"/>
      <c r="F45" s="603"/>
      <c r="G45" s="603"/>
      <c r="H45" s="603"/>
      <c r="I45" s="603"/>
      <c r="J45" s="603"/>
      <c r="K45" s="6"/>
      <c r="L45" s="6"/>
      <c r="M45" s="6"/>
      <c r="N45" s="233"/>
      <c r="O45" s="233"/>
      <c r="P45" s="233"/>
      <c r="Q45" s="233"/>
    </row>
    <row r="46" spans="1:17" ht="15.75" customHeight="1">
      <c r="A46" s="5"/>
      <c r="B46" s="319"/>
      <c r="C46" s="86"/>
      <c r="D46" s="6"/>
      <c r="E46" s="81"/>
      <c r="F46" s="81"/>
      <c r="G46" s="81"/>
      <c r="H46" s="6"/>
      <c r="I46" s="6"/>
      <c r="J46" s="6"/>
      <c r="K46" s="6"/>
      <c r="L46" s="6"/>
      <c r="M46" s="6"/>
      <c r="N46" s="233"/>
      <c r="O46" s="233"/>
      <c r="P46" s="233"/>
      <c r="Q46" s="233"/>
    </row>
    <row r="47" spans="1:17" ht="15.75" customHeight="1">
      <c r="A47" s="5"/>
      <c r="B47" s="319"/>
      <c r="C47" s="133" t="s">
        <v>88</v>
      </c>
      <c r="D47" s="86"/>
      <c r="E47" s="81"/>
      <c r="F47" s="81"/>
      <c r="G47" s="81"/>
      <c r="H47" s="6"/>
      <c r="I47" s="6"/>
      <c r="J47" s="6"/>
      <c r="K47" s="6"/>
      <c r="L47" s="6"/>
      <c r="M47" s="6"/>
      <c r="N47" s="233"/>
      <c r="O47" s="233"/>
      <c r="P47" s="233"/>
      <c r="Q47" s="233"/>
    </row>
    <row r="48" spans="1:17" ht="15.75" customHeight="1">
      <c r="A48" s="5"/>
      <c r="B48" s="319"/>
      <c r="C48" s="321"/>
      <c r="D48" s="320"/>
      <c r="E48" s="81"/>
      <c r="F48" s="81"/>
      <c r="G48" s="81"/>
      <c r="H48" s="6"/>
      <c r="I48" s="6"/>
      <c r="J48" s="6"/>
      <c r="K48" s="6"/>
      <c r="L48" s="6"/>
      <c r="M48" s="6"/>
      <c r="N48" s="233"/>
      <c r="O48" s="233"/>
      <c r="P48" s="233"/>
      <c r="Q48" s="233"/>
    </row>
    <row r="49" spans="1:17" ht="15.75" customHeight="1">
      <c r="A49" s="5"/>
      <c r="B49" s="319"/>
      <c r="C49" s="351"/>
      <c r="D49" s="352"/>
      <c r="E49" s="252"/>
      <c r="F49" s="252"/>
      <c r="G49" s="252"/>
      <c r="H49" s="6"/>
      <c r="I49" s="6"/>
      <c r="J49" s="6"/>
      <c r="K49" s="6"/>
      <c r="L49" s="6"/>
      <c r="M49" s="6"/>
      <c r="N49" s="233"/>
      <c r="O49" s="233"/>
      <c r="P49" s="233"/>
      <c r="Q49" s="233"/>
    </row>
    <row r="50" spans="1:17" ht="15.75" customHeight="1">
      <c r="A50" s="5"/>
      <c r="B50" s="319"/>
      <c r="C50" s="346"/>
      <c r="D50" s="56" t="s">
        <v>33</v>
      </c>
      <c r="E50" s="56" t="s">
        <v>34</v>
      </c>
      <c r="F50" s="56" t="s">
        <v>35</v>
      </c>
      <c r="G50" s="245" t="s">
        <v>127</v>
      </c>
      <c r="H50" s="353"/>
      <c r="I50" s="353"/>
      <c r="J50" s="353"/>
      <c r="K50" s="353"/>
      <c r="L50" s="353"/>
      <c r="M50" s="353"/>
      <c r="N50" s="233"/>
      <c r="O50" s="233"/>
      <c r="P50" s="233"/>
      <c r="Q50" s="233"/>
    </row>
    <row r="51" spans="1:17" ht="15.75" customHeight="1">
      <c r="A51" s="5"/>
      <c r="B51" s="319"/>
      <c r="C51" s="354" t="s">
        <v>33</v>
      </c>
      <c r="D51" s="242">
        <v>0</v>
      </c>
      <c r="E51" s="355">
        <v>25</v>
      </c>
      <c r="F51" s="242">
        <v>0</v>
      </c>
      <c r="G51" s="255">
        <v>25</v>
      </c>
      <c r="H51" s="274"/>
      <c r="I51" s="259"/>
      <c r="J51" s="259"/>
      <c r="K51" s="274"/>
      <c r="L51" s="274"/>
      <c r="M51" s="274"/>
      <c r="N51" s="233"/>
      <c r="O51" s="233"/>
      <c r="P51" s="233"/>
      <c r="Q51" s="233"/>
    </row>
    <row r="52" spans="1:17" ht="15.75" customHeight="1">
      <c r="A52" s="5"/>
      <c r="B52" s="319"/>
      <c r="C52" s="150" t="s">
        <v>34</v>
      </c>
      <c r="D52" s="243">
        <v>50</v>
      </c>
      <c r="E52" s="243">
        <v>0</v>
      </c>
      <c r="F52" s="243">
        <v>30</v>
      </c>
      <c r="G52" s="259">
        <v>80</v>
      </c>
      <c r="H52" s="274"/>
      <c r="I52" s="259"/>
      <c r="J52" s="259"/>
      <c r="K52" s="274"/>
      <c r="L52" s="274"/>
      <c r="M52" s="274"/>
      <c r="N52" s="233"/>
      <c r="O52" s="233"/>
      <c r="P52" s="233"/>
      <c r="Q52" s="233"/>
    </row>
    <row r="53" spans="1:17" ht="15.75" customHeight="1">
      <c r="A53" s="5"/>
      <c r="B53" s="319"/>
      <c r="C53" s="356" t="s">
        <v>35</v>
      </c>
      <c r="D53" s="244">
        <v>0</v>
      </c>
      <c r="E53" s="357">
        <v>25</v>
      </c>
      <c r="F53" s="244">
        <v>0</v>
      </c>
      <c r="G53" s="263">
        <v>25</v>
      </c>
      <c r="H53" s="274"/>
      <c r="I53" s="259"/>
      <c r="J53" s="259"/>
      <c r="K53" s="274"/>
      <c r="L53" s="274"/>
      <c r="M53" s="274"/>
      <c r="N53" s="233"/>
      <c r="O53" s="233"/>
      <c r="P53" s="233"/>
      <c r="Q53" s="233"/>
    </row>
    <row r="54" spans="1:17" ht="15.75" customHeight="1">
      <c r="A54" s="5"/>
      <c r="B54" s="319"/>
      <c r="C54" s="245" t="s">
        <v>140</v>
      </c>
      <c r="D54" s="358">
        <v>50</v>
      </c>
      <c r="E54" s="358">
        <f>E51+E53</f>
        <v>50</v>
      </c>
      <c r="F54" s="358">
        <v>30</v>
      </c>
      <c r="G54" s="359">
        <v>130</v>
      </c>
      <c r="H54" s="274"/>
      <c r="I54" s="259"/>
      <c r="J54" s="259"/>
      <c r="K54" s="274"/>
      <c r="L54" s="274"/>
      <c r="M54" s="274"/>
      <c r="N54" s="233"/>
      <c r="O54" s="233"/>
      <c r="P54" s="233"/>
      <c r="Q54" s="233"/>
    </row>
    <row r="55" spans="1:17" ht="15.75" customHeight="1">
      <c r="A55" s="5"/>
      <c r="B55" s="319"/>
      <c r="C55" s="360" t="s">
        <v>34</v>
      </c>
      <c r="D55" s="242">
        <v>20</v>
      </c>
      <c r="E55" s="242">
        <v>15</v>
      </c>
      <c r="F55" s="242">
        <v>10</v>
      </c>
      <c r="G55" s="255">
        <v>45</v>
      </c>
      <c r="H55" s="274"/>
      <c r="I55" s="361" t="s">
        <v>198</v>
      </c>
      <c r="J55" s="259"/>
      <c r="K55" s="274"/>
      <c r="L55" s="274"/>
      <c r="M55" s="362"/>
      <c r="N55" s="233"/>
      <c r="O55" s="233"/>
      <c r="P55" s="233"/>
      <c r="Q55" s="233"/>
    </row>
    <row r="56" spans="1:17" ht="15.75" customHeight="1">
      <c r="A56" s="5"/>
      <c r="B56" s="319"/>
      <c r="C56" s="363" t="s">
        <v>149</v>
      </c>
      <c r="D56" s="244">
        <v>20</v>
      </c>
      <c r="E56" s="244">
        <v>5</v>
      </c>
      <c r="F56" s="244">
        <v>10</v>
      </c>
      <c r="G56" s="263">
        <v>35</v>
      </c>
      <c r="H56" s="274"/>
      <c r="I56" s="259"/>
      <c r="J56" s="259"/>
      <c r="K56" s="274"/>
      <c r="L56" s="274"/>
      <c r="M56" s="362"/>
      <c r="N56" s="233"/>
      <c r="O56" s="233"/>
      <c r="P56" s="233"/>
      <c r="Q56" s="233"/>
    </row>
    <row r="57" spans="1:17" ht="15.75" customHeight="1">
      <c r="A57" s="5"/>
      <c r="B57" s="319"/>
      <c r="C57" s="245" t="s">
        <v>152</v>
      </c>
      <c r="D57" s="358">
        <v>40</v>
      </c>
      <c r="E57" s="358">
        <v>20</v>
      </c>
      <c r="F57" s="358">
        <v>20</v>
      </c>
      <c r="G57" s="359">
        <v>80</v>
      </c>
      <c r="H57" s="274"/>
      <c r="I57" s="259"/>
      <c r="J57" s="259"/>
      <c r="K57" s="274"/>
      <c r="L57" s="6"/>
      <c r="M57" s="362"/>
      <c r="N57" s="233"/>
      <c r="O57" s="233"/>
      <c r="P57" s="233"/>
      <c r="Q57" s="233"/>
    </row>
    <row r="58" spans="1:17" ht="15.75" customHeight="1">
      <c r="A58" s="5"/>
      <c r="B58" s="319"/>
      <c r="C58" s="245" t="s">
        <v>153</v>
      </c>
      <c r="D58" s="358">
        <v>10</v>
      </c>
      <c r="E58" s="364">
        <v>10</v>
      </c>
      <c r="F58" s="358">
        <v>0</v>
      </c>
      <c r="G58" s="359">
        <f>D58+E58</f>
        <v>20</v>
      </c>
      <c r="H58" s="274"/>
      <c r="I58" s="259"/>
      <c r="J58" s="259"/>
      <c r="K58" s="274"/>
      <c r="L58" s="274"/>
      <c r="M58" s="362"/>
      <c r="N58" s="233"/>
      <c r="O58" s="233"/>
      <c r="P58" s="233"/>
      <c r="Q58" s="233"/>
    </row>
    <row r="59" spans="1:17" ht="15.75" customHeight="1">
      <c r="A59" s="5"/>
      <c r="B59" s="319"/>
      <c r="C59" s="245" t="s">
        <v>131</v>
      </c>
      <c r="D59" s="358">
        <v>100</v>
      </c>
      <c r="E59" s="358">
        <v>80</v>
      </c>
      <c r="F59" s="358">
        <v>50</v>
      </c>
      <c r="G59" s="359">
        <v>230</v>
      </c>
      <c r="H59" s="274"/>
      <c r="I59" s="361" t="s">
        <v>199</v>
      </c>
      <c r="J59" s="259"/>
      <c r="K59" s="274"/>
      <c r="L59" s="6"/>
      <c r="M59" s="362"/>
      <c r="N59" s="233"/>
      <c r="O59" s="233"/>
      <c r="P59" s="233"/>
      <c r="Q59" s="233"/>
    </row>
    <row r="60" spans="1:17" ht="15.75" customHeight="1">
      <c r="A60" s="5"/>
      <c r="B60" s="319"/>
      <c r="C60" s="132"/>
      <c r="D60" s="132"/>
      <c r="E60" s="132"/>
      <c r="F60" s="132"/>
      <c r="G60" s="132"/>
      <c r="H60" s="6"/>
      <c r="I60" s="6"/>
      <c r="J60" s="6"/>
      <c r="K60" s="6"/>
      <c r="L60" s="6"/>
      <c r="M60" s="6"/>
      <c r="N60" s="233"/>
      <c r="O60" s="233"/>
      <c r="P60" s="233"/>
      <c r="Q60" s="233"/>
    </row>
    <row r="61" spans="1:17" ht="15.75" customHeight="1">
      <c r="A61" s="5"/>
      <c r="B61" s="319"/>
      <c r="C61" s="6"/>
      <c r="D61" s="6"/>
      <c r="E61" s="6"/>
      <c r="F61" s="6"/>
      <c r="G61" s="6"/>
      <c r="H61" s="6"/>
      <c r="I61" s="6"/>
      <c r="J61" s="6"/>
      <c r="K61" s="6"/>
      <c r="L61" s="6"/>
      <c r="M61" s="6"/>
      <c r="N61" s="233"/>
      <c r="O61" s="233"/>
      <c r="P61" s="233"/>
      <c r="Q61" s="233"/>
    </row>
    <row r="62" spans="1:17" ht="15.75" customHeight="1">
      <c r="A62" s="5"/>
      <c r="B62" s="319"/>
      <c r="C62" s="48" t="s">
        <v>158</v>
      </c>
      <c r="D62" s="6"/>
      <c r="E62" s="6"/>
      <c r="F62" s="6"/>
      <c r="G62" s="6"/>
      <c r="H62" s="6"/>
      <c r="I62" s="6"/>
      <c r="J62" s="6"/>
      <c r="K62" s="6"/>
      <c r="L62" s="6"/>
      <c r="M62" s="6"/>
      <c r="N62" s="233"/>
      <c r="O62" s="233"/>
      <c r="P62" s="233"/>
      <c r="Q62" s="233"/>
    </row>
    <row r="63" spans="1:17" ht="15.75" customHeight="1">
      <c r="A63" s="5"/>
      <c r="B63" s="319"/>
      <c r="C63" s="6"/>
      <c r="D63" s="6"/>
      <c r="E63" s="6"/>
      <c r="F63" s="6"/>
      <c r="G63" s="6"/>
      <c r="H63" s="6"/>
      <c r="I63" s="6"/>
      <c r="J63" s="6"/>
      <c r="K63" s="6"/>
      <c r="L63" s="6"/>
      <c r="M63" s="6"/>
      <c r="N63" s="233"/>
      <c r="O63" s="233"/>
      <c r="P63" s="233"/>
      <c r="Q63" s="233"/>
    </row>
    <row r="64" spans="1:17" ht="15.75" customHeight="1">
      <c r="A64" s="5"/>
      <c r="B64" s="319"/>
      <c r="C64" s="55"/>
      <c r="D64" s="55"/>
      <c r="E64" s="55"/>
      <c r="F64" s="55"/>
      <c r="G64" s="6"/>
      <c r="H64" s="6"/>
      <c r="I64" s="6"/>
      <c r="J64" s="6"/>
      <c r="K64" s="6"/>
      <c r="L64" s="6"/>
      <c r="M64" s="6"/>
      <c r="N64" s="233"/>
      <c r="O64" s="233"/>
      <c r="P64" s="233"/>
      <c r="Q64" s="233"/>
    </row>
    <row r="65" spans="1:17" ht="15.75" customHeight="1">
      <c r="A65" s="5"/>
      <c r="B65" s="319"/>
      <c r="C65" s="365"/>
      <c r="D65" s="137" t="s">
        <v>33</v>
      </c>
      <c r="E65" s="56" t="s">
        <v>34</v>
      </c>
      <c r="F65" s="239" t="s">
        <v>35</v>
      </c>
      <c r="G65" s="192"/>
      <c r="H65" s="6"/>
      <c r="I65" s="6"/>
      <c r="J65" s="6"/>
      <c r="K65" s="6"/>
      <c r="L65" s="6"/>
      <c r="M65" s="6"/>
      <c r="N65" s="233"/>
      <c r="O65" s="233"/>
      <c r="P65" s="233"/>
      <c r="Q65" s="233"/>
    </row>
    <row r="66" spans="1:17" ht="15.75" customHeight="1">
      <c r="A66" s="5"/>
      <c r="B66" s="319"/>
      <c r="C66" s="354" t="s">
        <v>33</v>
      </c>
      <c r="D66" s="242">
        <f t="shared" ref="D66:F74" si="2">D51/D$59</f>
        <v>0</v>
      </c>
      <c r="E66" s="242">
        <f t="shared" si="2"/>
        <v>0.3125</v>
      </c>
      <c r="F66" s="242">
        <f t="shared" si="2"/>
        <v>0</v>
      </c>
      <c r="G66" s="6"/>
      <c r="H66" s="6"/>
      <c r="I66" s="6"/>
      <c r="J66" s="6"/>
      <c r="K66" s="6"/>
      <c r="L66" s="6"/>
      <c r="M66" s="6"/>
      <c r="N66" s="233"/>
      <c r="O66" s="233"/>
      <c r="P66" s="233"/>
      <c r="Q66" s="233"/>
    </row>
    <row r="67" spans="1:17" ht="15.75" customHeight="1">
      <c r="A67" s="5"/>
      <c r="B67" s="319"/>
      <c r="C67" s="150" t="s">
        <v>34</v>
      </c>
      <c r="D67" s="243">
        <f t="shared" si="2"/>
        <v>0.5</v>
      </c>
      <c r="E67" s="243">
        <f t="shared" si="2"/>
        <v>0</v>
      </c>
      <c r="F67" s="243">
        <f t="shared" si="2"/>
        <v>0.6</v>
      </c>
      <c r="G67" s="6"/>
      <c r="H67" s="6"/>
      <c r="I67" s="6"/>
      <c r="J67" s="6"/>
      <c r="K67" s="6"/>
      <c r="L67" s="6"/>
      <c r="M67" s="6"/>
      <c r="N67" s="233"/>
      <c r="O67" s="233"/>
      <c r="P67" s="233"/>
      <c r="Q67" s="233"/>
    </row>
    <row r="68" spans="1:17" ht="15.75" customHeight="1">
      <c r="A68" s="5"/>
      <c r="B68" s="319"/>
      <c r="C68" s="356" t="s">
        <v>35</v>
      </c>
      <c r="D68" s="244">
        <f t="shared" si="2"/>
        <v>0</v>
      </c>
      <c r="E68" s="244">
        <f t="shared" si="2"/>
        <v>0.3125</v>
      </c>
      <c r="F68" s="244">
        <f t="shared" si="2"/>
        <v>0</v>
      </c>
      <c r="G68" s="6"/>
      <c r="H68" s="6"/>
      <c r="I68" s="6"/>
      <c r="J68" s="6"/>
      <c r="K68" s="6"/>
      <c r="L68" s="6"/>
      <c r="M68" s="6"/>
      <c r="N68" s="233"/>
      <c r="O68" s="233"/>
      <c r="P68" s="233"/>
      <c r="Q68" s="233"/>
    </row>
    <row r="69" spans="1:17" ht="15.75" customHeight="1">
      <c r="A69" s="5"/>
      <c r="B69" s="319"/>
      <c r="C69" s="245" t="s">
        <v>140</v>
      </c>
      <c r="D69" s="358">
        <f t="shared" si="2"/>
        <v>0.5</v>
      </c>
      <c r="E69" s="358">
        <f t="shared" si="2"/>
        <v>0.625</v>
      </c>
      <c r="F69" s="358">
        <f t="shared" si="2"/>
        <v>0.6</v>
      </c>
      <c r="G69" s="6"/>
      <c r="H69" s="6"/>
      <c r="I69" s="6"/>
      <c r="J69" s="6"/>
      <c r="K69" s="6"/>
      <c r="L69" s="6"/>
      <c r="M69" s="6"/>
      <c r="N69" s="233"/>
      <c r="O69" s="233"/>
      <c r="P69" s="233"/>
      <c r="Q69" s="233"/>
    </row>
    <row r="70" spans="1:17" ht="15.75" customHeight="1">
      <c r="A70" s="5"/>
      <c r="B70" s="319"/>
      <c r="C70" s="360" t="s">
        <v>159</v>
      </c>
      <c r="D70" s="242">
        <f t="shared" si="2"/>
        <v>0.2</v>
      </c>
      <c r="E70" s="242">
        <f t="shared" si="2"/>
        <v>0.1875</v>
      </c>
      <c r="F70" s="242">
        <f t="shared" si="2"/>
        <v>0.2</v>
      </c>
      <c r="G70" s="6"/>
      <c r="H70" s="6"/>
      <c r="I70" s="6"/>
      <c r="J70" s="6"/>
      <c r="K70" s="6"/>
      <c r="L70" s="6"/>
      <c r="M70" s="6"/>
      <c r="N70" s="233"/>
      <c r="O70" s="233"/>
      <c r="P70" s="233"/>
      <c r="Q70" s="233"/>
    </row>
    <row r="71" spans="1:17" ht="15.75" customHeight="1">
      <c r="A71" s="5"/>
      <c r="B71" s="319"/>
      <c r="C71" s="363" t="s">
        <v>160</v>
      </c>
      <c r="D71" s="244">
        <f t="shared" si="2"/>
        <v>0.2</v>
      </c>
      <c r="E71" s="244">
        <f t="shared" si="2"/>
        <v>6.25E-2</v>
      </c>
      <c r="F71" s="244">
        <f t="shared" si="2"/>
        <v>0.2</v>
      </c>
      <c r="G71" s="6"/>
      <c r="H71" s="6"/>
      <c r="I71" s="6"/>
      <c r="J71" s="6"/>
      <c r="K71" s="6"/>
      <c r="L71" s="6"/>
      <c r="M71" s="6"/>
      <c r="N71" s="233"/>
      <c r="O71" s="233"/>
      <c r="P71" s="233"/>
      <c r="Q71" s="233"/>
    </row>
    <row r="72" spans="1:17" ht="15.75" customHeight="1">
      <c r="A72" s="5"/>
      <c r="B72" s="319"/>
      <c r="C72" s="245" t="s">
        <v>161</v>
      </c>
      <c r="D72" s="358">
        <f t="shared" si="2"/>
        <v>0.4</v>
      </c>
      <c r="E72" s="358">
        <f t="shared" si="2"/>
        <v>0.25</v>
      </c>
      <c r="F72" s="358">
        <f t="shared" si="2"/>
        <v>0.4</v>
      </c>
      <c r="G72" s="6"/>
      <c r="H72" s="6"/>
      <c r="I72" s="6"/>
      <c r="J72" s="6"/>
      <c r="K72" s="6"/>
      <c r="L72" s="6"/>
      <c r="M72" s="6"/>
      <c r="N72" s="233"/>
      <c r="O72" s="233"/>
      <c r="P72" s="233"/>
      <c r="Q72" s="233"/>
    </row>
    <row r="73" spans="1:17" ht="15.75" customHeight="1">
      <c r="A73" s="5"/>
      <c r="B73" s="319"/>
      <c r="C73" s="245" t="s">
        <v>162</v>
      </c>
      <c r="D73" s="250">
        <f t="shared" si="2"/>
        <v>0.1</v>
      </c>
      <c r="E73" s="250">
        <f t="shared" si="2"/>
        <v>0.125</v>
      </c>
      <c r="F73" s="250">
        <f t="shared" si="2"/>
        <v>0</v>
      </c>
      <c r="G73" s="6"/>
      <c r="H73" s="6"/>
      <c r="I73" s="6"/>
      <c r="J73" s="6"/>
      <c r="K73" s="6"/>
      <c r="L73" s="6"/>
      <c r="M73" s="6"/>
      <c r="N73" s="233"/>
      <c r="O73" s="233"/>
      <c r="P73" s="233"/>
      <c r="Q73" s="233"/>
    </row>
    <row r="74" spans="1:17" ht="15.75" customHeight="1">
      <c r="A74" s="5"/>
      <c r="B74" s="319"/>
      <c r="C74" s="56" t="s">
        <v>87</v>
      </c>
      <c r="D74" s="358">
        <f t="shared" si="2"/>
        <v>1</v>
      </c>
      <c r="E74" s="358">
        <f t="shared" si="2"/>
        <v>1</v>
      </c>
      <c r="F74" s="358">
        <f t="shared" si="2"/>
        <v>1</v>
      </c>
      <c r="G74" s="6"/>
      <c r="H74" s="6"/>
      <c r="I74" s="6"/>
      <c r="J74" s="6"/>
      <c r="K74" s="6"/>
      <c r="L74" s="6"/>
      <c r="M74" s="6"/>
      <c r="N74" s="233"/>
      <c r="O74" s="233"/>
      <c r="P74" s="233"/>
      <c r="Q74" s="233"/>
    </row>
    <row r="75" spans="1:17" ht="15.75" customHeight="1">
      <c r="A75" s="5"/>
      <c r="B75" s="319"/>
      <c r="C75" s="132"/>
      <c r="D75" s="132"/>
      <c r="E75" s="132"/>
      <c r="F75" s="132"/>
      <c r="G75" s="6"/>
      <c r="H75" s="6"/>
      <c r="I75" s="6"/>
      <c r="J75" s="6"/>
      <c r="K75" s="6"/>
      <c r="L75" s="6"/>
      <c r="M75" s="6"/>
      <c r="N75" s="233"/>
      <c r="O75" s="233"/>
      <c r="P75" s="233"/>
      <c r="Q75" s="233"/>
    </row>
    <row r="76" spans="1:17" ht="15.75" customHeight="1">
      <c r="A76" s="5"/>
      <c r="B76" s="319"/>
      <c r="C76" s="48" t="s">
        <v>163</v>
      </c>
      <c r="D76" s="6"/>
      <c r="E76" s="6"/>
      <c r="F76" s="6"/>
      <c r="G76" s="6"/>
      <c r="H76" s="6"/>
      <c r="I76" s="6"/>
      <c r="J76" s="6"/>
      <c r="K76" s="6"/>
      <c r="L76" s="6"/>
      <c r="M76" s="6"/>
      <c r="N76" s="233"/>
      <c r="O76" s="233"/>
      <c r="P76" s="233"/>
      <c r="Q76" s="233"/>
    </row>
    <row r="77" spans="1:17" ht="15.75" customHeight="1">
      <c r="A77" s="5"/>
      <c r="B77" s="319"/>
      <c r="C77" s="6"/>
      <c r="D77" s="51"/>
      <c r="E77" s="51"/>
      <c r="F77" s="51"/>
      <c r="G77" s="6"/>
      <c r="H77" s="6"/>
      <c r="I77" s="6"/>
      <c r="J77" s="6"/>
      <c r="K77" s="6"/>
      <c r="L77" s="6"/>
      <c r="M77" s="6"/>
      <c r="N77" s="233"/>
      <c r="O77" s="233"/>
      <c r="P77" s="233"/>
      <c r="Q77" s="233"/>
    </row>
    <row r="78" spans="1:17" ht="15.75" customHeight="1">
      <c r="A78" s="5"/>
      <c r="B78" s="319"/>
      <c r="C78" s="91"/>
      <c r="D78" s="92">
        <v>1</v>
      </c>
      <c r="E78" s="50">
        <v>0</v>
      </c>
      <c r="F78" s="93">
        <v>0</v>
      </c>
      <c r="G78" s="192"/>
      <c r="H78" s="6"/>
      <c r="I78" s="6"/>
      <c r="J78" s="6"/>
      <c r="K78" s="6"/>
      <c r="L78" s="6"/>
      <c r="M78" s="6"/>
      <c r="N78" s="233"/>
      <c r="O78" s="233"/>
      <c r="P78" s="233"/>
      <c r="Q78" s="233"/>
    </row>
    <row r="79" spans="1:17" ht="15.75" customHeight="1">
      <c r="A79" s="5"/>
      <c r="B79" s="319"/>
      <c r="C79" s="95" t="s">
        <v>115</v>
      </c>
      <c r="D79" s="92">
        <v>0</v>
      </c>
      <c r="E79" s="50">
        <v>1</v>
      </c>
      <c r="F79" s="191"/>
      <c r="G79" s="192"/>
      <c r="H79" s="6"/>
      <c r="I79" s="6"/>
      <c r="J79" s="6"/>
      <c r="K79" s="6"/>
      <c r="L79" s="6"/>
      <c r="M79" s="6"/>
      <c r="N79" s="233"/>
      <c r="O79" s="233"/>
      <c r="P79" s="233"/>
      <c r="Q79" s="233"/>
    </row>
    <row r="80" spans="1:17" ht="15.75" customHeight="1">
      <c r="A80" s="5"/>
      <c r="B80" s="319"/>
      <c r="C80" s="91"/>
      <c r="D80" s="92">
        <v>0</v>
      </c>
      <c r="E80" s="50">
        <v>0</v>
      </c>
      <c r="F80" s="93">
        <v>1</v>
      </c>
      <c r="G80" s="192"/>
      <c r="H80" s="6"/>
      <c r="I80" s="6"/>
      <c r="J80" s="6"/>
      <c r="K80" s="6"/>
      <c r="L80" s="6"/>
      <c r="M80" s="6"/>
      <c r="N80" s="233"/>
      <c r="O80" s="233"/>
      <c r="P80" s="233"/>
      <c r="Q80" s="233"/>
    </row>
    <row r="81" spans="1:17" ht="15.75" customHeight="1">
      <c r="A81" s="5"/>
      <c r="B81" s="319"/>
      <c r="C81" s="51"/>
      <c r="D81" s="102"/>
      <c r="E81" s="102"/>
      <c r="F81" s="102"/>
      <c r="G81" s="6"/>
      <c r="H81" s="6"/>
      <c r="I81" s="6"/>
      <c r="J81" s="6"/>
      <c r="K81" s="6"/>
      <c r="L81" s="6"/>
      <c r="M81" s="6"/>
      <c r="N81" s="233"/>
      <c r="O81" s="233"/>
      <c r="P81" s="233"/>
      <c r="Q81" s="233"/>
    </row>
    <row r="82" spans="1:17" ht="15.75" customHeight="1">
      <c r="A82" s="5"/>
      <c r="B82" s="319"/>
      <c r="C82" s="95" t="s">
        <v>164</v>
      </c>
      <c r="D82" s="305">
        <f t="shared" ref="D82:F84" si="3">D78-D66</f>
        <v>1</v>
      </c>
      <c r="E82" s="306">
        <f t="shared" si="3"/>
        <v>-0.3125</v>
      </c>
      <c r="F82" s="307">
        <f t="shared" si="3"/>
        <v>0</v>
      </c>
      <c r="G82" s="192"/>
      <c r="H82" s="6"/>
      <c r="I82" s="6"/>
      <c r="J82" s="6"/>
      <c r="K82" s="6"/>
      <c r="L82" s="6"/>
      <c r="M82" s="6"/>
      <c r="N82" s="233"/>
      <c r="O82" s="233"/>
      <c r="P82" s="233"/>
      <c r="Q82" s="233"/>
    </row>
    <row r="83" spans="1:17" ht="15.75" customHeight="1">
      <c r="A83" s="5"/>
      <c r="B83" s="319"/>
      <c r="C83" s="91"/>
      <c r="D83" s="305">
        <f t="shared" si="3"/>
        <v>-0.5</v>
      </c>
      <c r="E83" s="306">
        <f t="shared" si="3"/>
        <v>1</v>
      </c>
      <c r="F83" s="307">
        <f t="shared" si="3"/>
        <v>-0.6</v>
      </c>
      <c r="G83" s="192"/>
      <c r="H83" s="6"/>
      <c r="I83" s="6"/>
      <c r="J83" s="6"/>
      <c r="K83" s="6"/>
      <c r="L83" s="6"/>
      <c r="M83" s="6"/>
      <c r="N83" s="233"/>
      <c r="O83" s="233"/>
      <c r="P83" s="233"/>
      <c r="Q83" s="233"/>
    </row>
    <row r="84" spans="1:17" ht="15.75" customHeight="1">
      <c r="A84" s="5"/>
      <c r="B84" s="319"/>
      <c r="C84" s="91"/>
      <c r="D84" s="305">
        <f t="shared" si="3"/>
        <v>0</v>
      </c>
      <c r="E84" s="306">
        <f t="shared" si="3"/>
        <v>-0.3125</v>
      </c>
      <c r="F84" s="307">
        <f t="shared" si="3"/>
        <v>1</v>
      </c>
      <c r="G84" s="192"/>
      <c r="H84" s="6"/>
      <c r="I84" s="6"/>
      <c r="J84" s="6"/>
      <c r="K84" s="6"/>
      <c r="L84" s="6"/>
      <c r="M84" s="6"/>
      <c r="N84" s="233"/>
      <c r="O84" s="233"/>
      <c r="P84" s="233"/>
      <c r="Q84" s="233"/>
    </row>
    <row r="85" spans="1:17" ht="15.75" customHeight="1">
      <c r="A85" s="5"/>
      <c r="B85" s="319"/>
      <c r="C85" s="51"/>
      <c r="D85" s="102"/>
      <c r="E85" s="102"/>
      <c r="F85" s="102"/>
      <c r="G85" s="6"/>
      <c r="H85" s="6"/>
      <c r="I85" s="6"/>
      <c r="J85" s="6"/>
      <c r="K85" s="6"/>
      <c r="L85" s="6"/>
      <c r="M85" s="6"/>
      <c r="N85" s="233"/>
      <c r="O85" s="233"/>
      <c r="P85" s="233"/>
      <c r="Q85" s="233"/>
    </row>
    <row r="86" spans="1:17" ht="16.5" customHeight="1">
      <c r="A86" s="5"/>
      <c r="B86" s="319"/>
      <c r="C86" s="95" t="s">
        <v>71</v>
      </c>
      <c r="D86" s="96">
        <v>1.2380952380952399</v>
      </c>
      <c r="E86" s="100">
        <v>0.476190476190476</v>
      </c>
      <c r="F86" s="308">
        <v>0.28571428571428598</v>
      </c>
      <c r="G86" s="192"/>
      <c r="H86" s="6"/>
      <c r="I86" s="6"/>
      <c r="J86" s="6"/>
      <c r="K86" s="6"/>
      <c r="L86" s="6"/>
      <c r="M86" s="6"/>
      <c r="N86" s="233"/>
      <c r="O86" s="233"/>
      <c r="P86" s="233"/>
      <c r="Q86" s="233"/>
    </row>
    <row r="87" spans="1:17" ht="15.75" customHeight="1">
      <c r="A87" s="5"/>
      <c r="B87" s="319"/>
      <c r="C87" s="91"/>
      <c r="D87" s="96">
        <v>0.76190476190476197</v>
      </c>
      <c r="E87" s="100">
        <v>1.52380952380952</v>
      </c>
      <c r="F87" s="308">
        <v>0.91428571428571404</v>
      </c>
      <c r="G87" s="192"/>
      <c r="H87" s="6"/>
      <c r="I87" s="6"/>
      <c r="J87" s="6"/>
      <c r="K87" s="6"/>
      <c r="L87" s="6"/>
      <c r="M87" s="6"/>
      <c r="N87" s="233"/>
      <c r="O87" s="233"/>
      <c r="P87" s="233"/>
      <c r="Q87" s="233"/>
    </row>
    <row r="88" spans="1:17" ht="15.75" customHeight="1">
      <c r="A88" s="5"/>
      <c r="B88" s="319"/>
      <c r="C88" s="91"/>
      <c r="D88" s="96">
        <v>0.238095238095238</v>
      </c>
      <c r="E88" s="100">
        <v>0.476190476190476</v>
      </c>
      <c r="F88" s="308">
        <v>1.28571428571429</v>
      </c>
      <c r="G88" s="192"/>
      <c r="H88" s="6"/>
      <c r="I88" s="6"/>
      <c r="J88" s="6"/>
      <c r="K88" s="6"/>
      <c r="L88" s="6"/>
      <c r="M88" s="6"/>
      <c r="N88" s="233"/>
      <c r="O88" s="233"/>
      <c r="P88" s="233"/>
      <c r="Q88" s="233"/>
    </row>
    <row r="89" spans="1:17" ht="15.75" customHeight="1">
      <c r="A89" s="366"/>
      <c r="B89" s="319"/>
      <c r="C89" s="51"/>
      <c r="D89" s="51"/>
      <c r="E89" s="51"/>
      <c r="F89" s="51"/>
      <c r="G89" s="51"/>
      <c r="H89" s="51"/>
      <c r="I89" s="51"/>
      <c r="J89" s="51"/>
      <c r="K89" s="51"/>
      <c r="L89" s="51"/>
      <c r="M89" s="51"/>
      <c r="N89" s="323"/>
      <c r="O89" s="323"/>
      <c r="P89" s="323"/>
      <c r="Q89" s="323"/>
    </row>
    <row r="90" spans="1:17" ht="15.75" customHeight="1">
      <c r="A90" s="366"/>
      <c r="B90" s="319"/>
      <c r="C90" s="51"/>
      <c r="D90" s="51"/>
      <c r="E90" s="51"/>
      <c r="F90" s="51"/>
      <c r="G90" s="51"/>
      <c r="H90" s="51"/>
      <c r="I90" s="51"/>
      <c r="J90" s="51"/>
      <c r="K90" s="51"/>
      <c r="L90" s="51"/>
      <c r="M90" s="51"/>
      <c r="N90" s="367" t="s">
        <v>200</v>
      </c>
      <c r="O90" s="367" t="s">
        <v>201</v>
      </c>
      <c r="P90" s="367" t="s">
        <v>202</v>
      </c>
      <c r="Q90" s="323"/>
    </row>
    <row r="91" spans="1:17" ht="15.75" customHeight="1">
      <c r="A91" s="366"/>
      <c r="B91" s="319"/>
      <c r="C91" s="95" t="s">
        <v>90</v>
      </c>
      <c r="D91" s="368">
        <v>80</v>
      </c>
      <c r="E91" s="145" t="s">
        <v>173</v>
      </c>
      <c r="F91" s="368">
        <v>107.619047619048</v>
      </c>
      <c r="G91" s="145" t="s">
        <v>174</v>
      </c>
      <c r="H91" s="305">
        <f>D73</f>
        <v>0.1</v>
      </c>
      <c r="I91" s="306">
        <f>E73</f>
        <v>0.125</v>
      </c>
      <c r="J91" s="307">
        <f>F73</f>
        <v>0</v>
      </c>
      <c r="K91" s="145" t="s">
        <v>175</v>
      </c>
      <c r="L91" s="97">
        <v>21.8095238095238</v>
      </c>
      <c r="M91" s="94"/>
      <c r="N91" s="369">
        <v>30</v>
      </c>
      <c r="O91" s="370">
        <f>L91</f>
        <v>21.8095238095238</v>
      </c>
      <c r="P91" s="370">
        <f>N91-O91</f>
        <v>8.1904761904762005</v>
      </c>
      <c r="Q91" s="323"/>
    </row>
    <row r="92" spans="1:17" ht="15.75" customHeight="1">
      <c r="A92" s="366"/>
      <c r="B92" s="319"/>
      <c r="C92" s="91"/>
      <c r="D92" s="368">
        <f>L52</f>
        <v>0</v>
      </c>
      <c r="E92" s="98"/>
      <c r="F92" s="368">
        <v>88.380952380952394</v>
      </c>
      <c r="G92" s="94"/>
      <c r="H92" s="51"/>
      <c r="I92" s="51"/>
      <c r="J92" s="51"/>
      <c r="K92" s="51"/>
      <c r="L92" s="51"/>
      <c r="M92" s="51"/>
      <c r="N92" s="323"/>
      <c r="O92" s="323"/>
      <c r="P92" s="323"/>
      <c r="Q92" s="323"/>
    </row>
    <row r="93" spans="1:17" ht="15.75" customHeight="1">
      <c r="A93" s="366"/>
      <c r="B93" s="319"/>
      <c r="C93" s="91"/>
      <c r="D93" s="368">
        <v>30</v>
      </c>
      <c r="E93" s="98"/>
      <c r="F93" s="368">
        <v>57.619047619047599</v>
      </c>
      <c r="G93" s="94"/>
      <c r="H93" s="51"/>
      <c r="I93" s="51"/>
      <c r="J93" s="51"/>
      <c r="K93" s="51"/>
      <c r="L93" s="51"/>
      <c r="M93" s="51"/>
      <c r="N93" s="323"/>
      <c r="O93" s="323"/>
      <c r="P93" s="323"/>
      <c r="Q93" s="323"/>
    </row>
    <row r="94" spans="1:17" ht="15.75" customHeight="1">
      <c r="A94" s="366"/>
      <c r="B94" s="319"/>
      <c r="C94" s="51"/>
      <c r="D94" s="51"/>
      <c r="E94" s="51"/>
      <c r="F94" s="51"/>
      <c r="G94" s="51"/>
      <c r="H94" s="51"/>
      <c r="I94" s="51"/>
      <c r="J94" s="51"/>
      <c r="K94" s="51"/>
      <c r="L94" s="51"/>
      <c r="M94" s="51"/>
      <c r="N94" s="323"/>
      <c r="O94" s="323"/>
      <c r="P94" s="323"/>
      <c r="Q94" s="323"/>
    </row>
    <row r="95" spans="1:17" ht="15.75" customHeight="1">
      <c r="A95" s="366"/>
      <c r="B95" s="319"/>
      <c r="C95" s="48" t="s">
        <v>203</v>
      </c>
      <c r="D95" s="51"/>
      <c r="E95" s="51"/>
      <c r="F95" s="51"/>
      <c r="G95" s="51"/>
      <c r="H95" s="51"/>
      <c r="I95" s="51"/>
      <c r="J95" s="51"/>
      <c r="K95" s="51"/>
      <c r="L95" s="51"/>
      <c r="M95" s="51"/>
      <c r="N95" s="367" t="s">
        <v>200</v>
      </c>
      <c r="O95" s="367" t="s">
        <v>201</v>
      </c>
      <c r="P95" s="367" t="s">
        <v>202</v>
      </c>
      <c r="Q95" s="323"/>
    </row>
    <row r="96" spans="1:17" ht="16.5" customHeight="1">
      <c r="A96" s="366"/>
      <c r="B96" s="319"/>
      <c r="C96" s="51"/>
      <c r="D96" s="302"/>
      <c r="E96" s="51"/>
      <c r="F96" s="302"/>
      <c r="G96" s="95" t="s">
        <v>204</v>
      </c>
      <c r="H96" s="305">
        <f>D72</f>
        <v>0.4</v>
      </c>
      <c r="I96" s="306">
        <f>E72</f>
        <v>0.25</v>
      </c>
      <c r="J96" s="307">
        <f>F72</f>
        <v>0.4</v>
      </c>
      <c r="K96" s="145" t="s">
        <v>205</v>
      </c>
      <c r="L96" s="143">
        <v>88.190476190476204</v>
      </c>
      <c r="M96" s="94"/>
      <c r="N96" s="369">
        <v>80</v>
      </c>
      <c r="O96" s="370">
        <f>L96</f>
        <v>88.190476190476204</v>
      </c>
      <c r="P96" s="370">
        <f>O96-N96</f>
        <v>8.190476190476204</v>
      </c>
      <c r="Q96" s="323"/>
    </row>
    <row r="97" spans="1:17" ht="15.75" customHeight="1">
      <c r="A97" s="366"/>
      <c r="B97" s="319"/>
      <c r="C97" s="51"/>
      <c r="D97" s="302"/>
      <c r="E97" s="51"/>
      <c r="F97" s="302"/>
      <c r="G97" s="51"/>
      <c r="H97" s="51"/>
      <c r="I97" s="51"/>
      <c r="J97" s="51"/>
      <c r="K97" s="51"/>
      <c r="L97" s="51"/>
      <c r="M97" s="51"/>
      <c r="N97" s="323"/>
      <c r="O97" s="323"/>
      <c r="P97" s="323"/>
      <c r="Q97" s="323"/>
    </row>
    <row r="98" spans="1:17" s="580" customFormat="1" ht="15.75" customHeight="1">
      <c r="A98" s="5"/>
      <c r="B98" s="585" t="s">
        <v>14</v>
      </c>
      <c r="C98" s="585"/>
      <c r="D98" s="585"/>
      <c r="E98" s="585"/>
      <c r="F98" s="585"/>
      <c r="G98" s="585"/>
      <c r="H98" s="579"/>
      <c r="I98" s="586" t="s">
        <v>15</v>
      </c>
      <c r="J98" s="586"/>
      <c r="K98" s="586"/>
      <c r="L98" s="586"/>
      <c r="M98" s="586"/>
      <c r="N98" s="586"/>
      <c r="O98" s="586"/>
      <c r="P98" s="586"/>
      <c r="Q98" s="233"/>
    </row>
    <row r="99" spans="1:17" s="580" customFormat="1" ht="12.75" customHeight="1"/>
  </sheetData>
  <mergeCells count="10">
    <mergeCell ref="I98:P98"/>
    <mergeCell ref="B7:H7"/>
    <mergeCell ref="C10:P12"/>
    <mergeCell ref="C45:J45"/>
    <mergeCell ref="C17:P17"/>
    <mergeCell ref="C40:P41"/>
    <mergeCell ref="I7:N7"/>
    <mergeCell ref="O7:P7"/>
    <mergeCell ref="B98:G98"/>
    <mergeCell ref="B15:P15"/>
  </mergeCells>
  <hyperlinks>
    <hyperlink ref="B4" location="Ejercicios!A1" display="Volver a ejercicios" xr:uid="{383BF47B-21C5-4653-BDF3-47F7003563C3}"/>
    <hyperlink ref="P4" location="Índice!A1" display="Volver al índice" xr:uid="{00000000-0004-0000-0B00-000001000000}"/>
  </hyperlinks>
  <pageMargins left="0.75" right="0.75" top="1" bottom="1" header="0.5" footer="0.5"/>
  <pageSetup scale="72" orientation="landscape"/>
  <headerFooter>
    <oddFooter>&amp;R&amp;"Arial,Regular"&amp;10&amp;K000000Rta_14.9</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42"/>
  <sheetViews>
    <sheetView showGridLines="0" workbookViewId="0">
      <selection activeCell="B17" sqref="B17"/>
    </sheetView>
  </sheetViews>
  <sheetFormatPr baseColWidth="10" defaultColWidth="10.85546875" defaultRowHeight="12.75" customHeight="1"/>
  <cols>
    <col min="1" max="3" width="9.140625" style="1" customWidth="1"/>
    <col min="4" max="4" width="9.42578125" style="1" customWidth="1"/>
    <col min="5" max="5" width="9.5703125" style="1" customWidth="1"/>
    <col min="6" max="7" width="9.140625" style="1" customWidth="1"/>
    <col min="8" max="8" width="10.42578125" style="1" customWidth="1"/>
    <col min="9" max="10" width="9.140625" style="1" customWidth="1"/>
    <col min="11" max="11" width="13.85546875" style="1" customWidth="1"/>
    <col min="12" max="12" width="9.140625" style="1" customWidth="1"/>
    <col min="13" max="13" width="11.140625" style="1" customWidth="1"/>
    <col min="14" max="14" width="14.140625" style="1" customWidth="1"/>
    <col min="15" max="15" width="15.42578125" style="1" customWidth="1"/>
    <col min="16" max="16" width="10.85546875" style="1" customWidth="1"/>
    <col min="17" max="18" width="10.85546875" style="580" customWidth="1"/>
    <col min="19" max="16384" width="10.85546875" style="1"/>
  </cols>
  <sheetData>
    <row r="1" spans="1:17" ht="12.75" customHeight="1">
      <c r="A1" s="2"/>
      <c r="B1" s="3"/>
      <c r="C1" s="3"/>
      <c r="D1" s="3"/>
      <c r="E1" s="3"/>
      <c r="F1" s="3"/>
      <c r="G1" s="3"/>
      <c r="H1" s="3"/>
      <c r="I1" s="3"/>
      <c r="J1" s="3"/>
      <c r="K1" s="3"/>
      <c r="L1" s="3"/>
      <c r="M1" s="3"/>
      <c r="N1" s="3"/>
      <c r="O1" s="3"/>
      <c r="P1" s="228"/>
      <c r="Q1" s="228"/>
    </row>
    <row r="2" spans="1:17" ht="12.75" customHeight="1">
      <c r="A2" s="5"/>
      <c r="B2" s="6"/>
      <c r="C2" s="9"/>
      <c r="D2" s="9"/>
      <c r="E2" s="9"/>
      <c r="F2" s="9"/>
      <c r="G2" s="9"/>
      <c r="H2" s="6"/>
      <c r="I2" s="6"/>
      <c r="J2" s="6"/>
      <c r="K2" s="6"/>
      <c r="L2" s="6"/>
      <c r="M2" s="6"/>
      <c r="N2" s="6"/>
      <c r="O2" s="8" t="s">
        <v>1</v>
      </c>
      <c r="P2" s="233"/>
      <c r="Q2" s="233"/>
    </row>
    <row r="3" spans="1:17" ht="12.75" customHeight="1">
      <c r="A3" s="5"/>
      <c r="B3" s="6"/>
      <c r="C3" s="6"/>
      <c r="D3" s="6"/>
      <c r="E3" s="6"/>
      <c r="F3" s="6"/>
      <c r="G3" s="6"/>
      <c r="H3" s="6"/>
      <c r="I3" s="6"/>
      <c r="J3" s="6"/>
      <c r="K3" s="6"/>
      <c r="L3" s="6"/>
      <c r="M3" s="6"/>
      <c r="N3" s="6"/>
      <c r="O3" s="371"/>
      <c r="P3" s="233"/>
      <c r="Q3" s="233"/>
    </row>
    <row r="4" spans="1:17" ht="12.75" customHeight="1">
      <c r="A4" s="5"/>
      <c r="B4" s="575" t="s">
        <v>389</v>
      </c>
      <c r="C4" s="6"/>
      <c r="D4" s="6"/>
      <c r="E4" s="6"/>
      <c r="F4" s="6"/>
      <c r="G4" s="6"/>
      <c r="H4" s="6"/>
      <c r="I4" s="6"/>
      <c r="J4" s="6"/>
      <c r="K4" s="6"/>
      <c r="L4" s="6"/>
      <c r="M4" s="6"/>
      <c r="N4" s="6"/>
      <c r="O4" s="576" t="s">
        <v>373</v>
      </c>
      <c r="P4" s="313"/>
      <c r="Q4" s="233"/>
    </row>
    <row r="5" spans="1:17" ht="12.75" customHeight="1">
      <c r="A5" s="5"/>
      <c r="B5" s="89"/>
      <c r="C5" s="6"/>
      <c r="D5" s="6"/>
      <c r="E5" s="6"/>
      <c r="F5" s="6"/>
      <c r="G5" s="6"/>
      <c r="H5" s="6"/>
      <c r="I5" s="6"/>
      <c r="J5" s="6"/>
      <c r="K5" s="6"/>
      <c r="L5" s="6"/>
      <c r="M5" s="6"/>
      <c r="N5" s="6"/>
      <c r="O5" s="29"/>
      <c r="P5" s="313"/>
      <c r="Q5" s="233"/>
    </row>
    <row r="6" spans="1:17" ht="12.75" customHeight="1">
      <c r="A6" s="5"/>
      <c r="B6" s="6"/>
      <c r="C6" s="6"/>
      <c r="D6" s="6"/>
      <c r="E6" s="6"/>
      <c r="F6" s="6"/>
      <c r="G6" s="6"/>
      <c r="H6" s="6"/>
      <c r="I6" s="6"/>
      <c r="J6" s="6"/>
      <c r="K6" s="6"/>
      <c r="L6" s="6"/>
      <c r="M6" s="6"/>
      <c r="N6" s="6"/>
      <c r="O6" s="6"/>
      <c r="P6" s="233"/>
      <c r="Q6" s="233"/>
    </row>
    <row r="7" spans="1:17" ht="18.75" customHeight="1">
      <c r="A7" s="5"/>
      <c r="B7" s="585" t="s">
        <v>65</v>
      </c>
      <c r="C7" s="585"/>
      <c r="D7" s="585"/>
      <c r="E7" s="585"/>
      <c r="F7" s="585"/>
      <c r="G7" s="585"/>
      <c r="H7" s="585"/>
      <c r="I7" s="586"/>
      <c r="J7" s="586"/>
      <c r="K7" s="586"/>
      <c r="L7" s="586"/>
      <c r="M7" s="586"/>
      <c r="N7" s="586"/>
      <c r="O7" s="578"/>
      <c r="P7" s="233"/>
      <c r="Q7" s="233"/>
    </row>
    <row r="8" spans="1:17" ht="12.75" customHeight="1">
      <c r="A8" s="5"/>
      <c r="B8" s="6"/>
      <c r="C8" s="6"/>
      <c r="D8" s="6"/>
      <c r="E8" s="6"/>
      <c r="F8" s="6"/>
      <c r="G8" s="6"/>
      <c r="H8" s="6"/>
      <c r="I8" s="6"/>
      <c r="J8" s="6"/>
      <c r="K8" s="6"/>
      <c r="L8" s="6"/>
      <c r="M8" s="6"/>
      <c r="N8" s="6"/>
      <c r="O8" s="6"/>
      <c r="P8" s="233"/>
      <c r="Q8" s="233"/>
    </row>
    <row r="9" spans="1:17" ht="12.75" customHeight="1">
      <c r="A9" s="5"/>
      <c r="B9" s="6"/>
      <c r="C9" s="6"/>
      <c r="D9" s="6"/>
      <c r="E9" s="6"/>
      <c r="F9" s="6"/>
      <c r="G9" s="6"/>
      <c r="H9" s="6"/>
      <c r="I9" s="6"/>
      <c r="J9" s="6"/>
      <c r="K9" s="6"/>
      <c r="L9" s="6"/>
      <c r="M9" s="6"/>
      <c r="N9" s="6"/>
      <c r="O9" s="6"/>
      <c r="P9" s="233"/>
      <c r="Q9" s="233"/>
    </row>
    <row r="10" spans="1:17" ht="13.7" customHeight="1">
      <c r="A10" s="5"/>
      <c r="B10" s="24" t="s">
        <v>206</v>
      </c>
      <c r="C10" s="596" t="s">
        <v>57</v>
      </c>
      <c r="D10" s="597"/>
      <c r="E10" s="597"/>
      <c r="F10" s="597"/>
      <c r="G10" s="597"/>
      <c r="H10" s="597"/>
      <c r="I10" s="597"/>
      <c r="J10" s="597"/>
      <c r="K10" s="597"/>
      <c r="L10" s="597"/>
      <c r="M10" s="597"/>
      <c r="N10" s="597"/>
      <c r="O10" s="597"/>
      <c r="P10" s="233"/>
      <c r="Q10" s="233"/>
    </row>
    <row r="11" spans="1:17" ht="12.75" customHeight="1">
      <c r="A11" s="5"/>
      <c r="B11" s="6"/>
      <c r="C11" s="597"/>
      <c r="D11" s="597"/>
      <c r="E11" s="597"/>
      <c r="F11" s="597"/>
      <c r="G11" s="597"/>
      <c r="H11" s="597"/>
      <c r="I11" s="597"/>
      <c r="J11" s="597"/>
      <c r="K11" s="597"/>
      <c r="L11" s="597"/>
      <c r="M11" s="597"/>
      <c r="N11" s="597"/>
      <c r="O11" s="597"/>
      <c r="P11" s="233"/>
      <c r="Q11" s="233"/>
    </row>
    <row r="12" spans="1:17" ht="12.75" customHeight="1">
      <c r="A12" s="5"/>
      <c r="B12" s="6"/>
      <c r="C12" s="597"/>
      <c r="D12" s="597"/>
      <c r="E12" s="597"/>
      <c r="F12" s="597"/>
      <c r="G12" s="597"/>
      <c r="H12" s="597"/>
      <c r="I12" s="597"/>
      <c r="J12" s="597"/>
      <c r="K12" s="597"/>
      <c r="L12" s="597"/>
      <c r="M12" s="597"/>
      <c r="N12" s="597"/>
      <c r="O12" s="597"/>
      <c r="P12" s="233"/>
      <c r="Q12" s="233"/>
    </row>
    <row r="13" spans="1:17" ht="12.75" customHeight="1">
      <c r="A13" s="5"/>
      <c r="B13" s="6"/>
      <c r="C13" s="597"/>
      <c r="D13" s="597"/>
      <c r="E13" s="597"/>
      <c r="F13" s="597"/>
      <c r="G13" s="597"/>
      <c r="H13" s="597"/>
      <c r="I13" s="597"/>
      <c r="J13" s="597"/>
      <c r="K13" s="597"/>
      <c r="L13" s="597"/>
      <c r="M13" s="597"/>
      <c r="N13" s="597"/>
      <c r="O13" s="597"/>
      <c r="P13" s="233"/>
      <c r="Q13" s="233"/>
    </row>
    <row r="14" spans="1:17" ht="12.75" customHeight="1">
      <c r="A14" s="5"/>
      <c r="B14" s="6"/>
      <c r="C14" s="46"/>
      <c r="D14" s="46"/>
      <c r="E14" s="46"/>
      <c r="F14" s="46"/>
      <c r="G14" s="46"/>
      <c r="H14" s="46"/>
      <c r="I14" s="46"/>
      <c r="J14" s="46"/>
      <c r="K14" s="46"/>
      <c r="L14" s="46"/>
      <c r="M14" s="46"/>
      <c r="N14" s="46"/>
      <c r="O14" s="46"/>
      <c r="P14" s="233"/>
      <c r="Q14" s="233"/>
    </row>
    <row r="15" spans="1:17" ht="12.75" customHeight="1">
      <c r="A15" s="5"/>
      <c r="B15" s="6"/>
      <c r="C15" s="6"/>
      <c r="D15" s="6"/>
      <c r="E15" s="6"/>
      <c r="F15" s="6"/>
      <c r="G15" s="6"/>
      <c r="H15" s="6"/>
      <c r="I15" s="6"/>
      <c r="J15" s="6"/>
      <c r="K15" s="6"/>
      <c r="L15" s="6"/>
      <c r="M15" s="6"/>
      <c r="N15" s="6"/>
      <c r="O15" s="6"/>
      <c r="P15" s="233"/>
      <c r="Q15" s="233"/>
    </row>
    <row r="16" spans="1:17" ht="18.75" customHeight="1">
      <c r="A16" s="5"/>
      <c r="B16" s="585" t="s">
        <v>234</v>
      </c>
      <c r="C16" s="585"/>
      <c r="D16" s="585"/>
      <c r="E16" s="585"/>
      <c r="F16" s="585"/>
      <c r="G16" s="585"/>
      <c r="H16" s="585"/>
      <c r="I16" s="585"/>
      <c r="J16" s="585"/>
      <c r="K16" s="585"/>
      <c r="L16" s="585"/>
      <c r="M16" s="585"/>
      <c r="N16" s="585"/>
      <c r="O16" s="585"/>
      <c r="P16" s="372"/>
      <c r="Q16" s="233"/>
    </row>
    <row r="17" spans="1:17" ht="12.75" customHeight="1">
      <c r="A17" s="5"/>
      <c r="B17" s="6"/>
      <c r="C17" s="317"/>
      <c r="D17" s="317"/>
      <c r="E17" s="6"/>
      <c r="F17" s="6"/>
      <c r="G17" s="6"/>
      <c r="H17" s="6"/>
      <c r="I17" s="6"/>
      <c r="J17" s="6"/>
      <c r="K17" s="6"/>
      <c r="L17" s="6"/>
      <c r="M17" s="6"/>
      <c r="N17" s="6"/>
      <c r="O17" s="6"/>
      <c r="P17" s="233"/>
      <c r="Q17" s="233"/>
    </row>
    <row r="18" spans="1:17" ht="14.25" customHeight="1">
      <c r="A18" s="5"/>
      <c r="B18" s="6"/>
      <c r="C18" s="602" t="s">
        <v>207</v>
      </c>
      <c r="D18" s="603"/>
      <c r="E18" s="603"/>
      <c r="F18" s="603"/>
      <c r="G18" s="603"/>
      <c r="H18" s="603"/>
      <c r="I18" s="603"/>
      <c r="J18" s="603"/>
      <c r="K18" s="603"/>
      <c r="L18" s="603"/>
      <c r="M18" s="603"/>
      <c r="N18" s="6"/>
      <c r="O18" s="6"/>
      <c r="P18" s="233"/>
      <c r="Q18" s="233"/>
    </row>
    <row r="19" spans="1:17" ht="15.75" customHeight="1">
      <c r="A19" s="5"/>
      <c r="B19" s="319"/>
      <c r="C19" s="322"/>
      <c r="D19" s="321"/>
      <c r="E19" s="81"/>
      <c r="F19" s="81"/>
      <c r="G19" s="81"/>
      <c r="H19" s="6"/>
      <c r="I19" s="6"/>
      <c r="J19" s="6"/>
      <c r="K19" s="6"/>
      <c r="L19" s="6"/>
      <c r="M19" s="6"/>
      <c r="N19" s="6"/>
      <c r="O19" s="6"/>
      <c r="P19" s="233"/>
      <c r="Q19" s="233"/>
    </row>
    <row r="20" spans="1:17" ht="15.75" customHeight="1">
      <c r="A20" s="5"/>
      <c r="B20" s="319"/>
      <c r="C20" s="6"/>
      <c r="D20" s="320"/>
      <c r="E20" s="81"/>
      <c r="F20" s="81"/>
      <c r="G20" s="81"/>
      <c r="H20" s="6"/>
      <c r="I20" s="6"/>
      <c r="J20" s="6"/>
      <c r="K20" s="6"/>
      <c r="L20" s="6"/>
      <c r="M20" s="6"/>
      <c r="N20" s="6"/>
      <c r="O20" s="6"/>
      <c r="P20" s="233"/>
      <c r="Q20" s="233"/>
    </row>
    <row r="21" spans="1:17" ht="15.75" customHeight="1">
      <c r="A21" s="5"/>
      <c r="B21" s="319"/>
      <c r="C21" s="321"/>
      <c r="D21" s="320"/>
      <c r="E21" s="81"/>
      <c r="F21" s="81"/>
      <c r="G21" s="81"/>
      <c r="H21" s="6"/>
      <c r="I21" s="6"/>
      <c r="J21" s="6"/>
      <c r="K21" s="6"/>
      <c r="L21" s="6"/>
      <c r="M21" s="6"/>
      <c r="N21" s="6"/>
      <c r="O21" s="6"/>
      <c r="P21" s="233"/>
      <c r="Q21" s="233"/>
    </row>
    <row r="22" spans="1:17" ht="15.75" customHeight="1">
      <c r="A22" s="5"/>
      <c r="B22" s="319"/>
      <c r="C22" s="86"/>
      <c r="D22" s="320"/>
      <c r="E22" s="81"/>
      <c r="F22" s="81"/>
      <c r="G22" s="81"/>
      <c r="H22" s="6"/>
      <c r="I22" s="6"/>
      <c r="J22" s="6"/>
      <c r="K22" s="6"/>
      <c r="L22" s="6"/>
      <c r="M22" s="6"/>
      <c r="N22" s="6"/>
      <c r="O22" s="6"/>
      <c r="P22" s="233"/>
      <c r="Q22" s="233"/>
    </row>
    <row r="23" spans="1:17" ht="15.75" customHeight="1">
      <c r="A23" s="5"/>
      <c r="B23" s="319"/>
      <c r="C23" s="321"/>
      <c r="D23" s="320"/>
      <c r="E23" s="81"/>
      <c r="F23" s="81"/>
      <c r="G23" s="81"/>
      <c r="H23" s="6"/>
      <c r="I23" s="6"/>
      <c r="J23" s="6"/>
      <c r="K23" s="6"/>
      <c r="L23" s="6"/>
      <c r="M23" s="6"/>
      <c r="N23" s="6"/>
      <c r="O23" s="6"/>
      <c r="P23" s="233"/>
      <c r="Q23" s="233"/>
    </row>
    <row r="24" spans="1:17" ht="15.75" customHeight="1">
      <c r="A24" s="5"/>
      <c r="B24" s="319"/>
      <c r="C24" s="6"/>
      <c r="D24" s="320"/>
      <c r="E24" s="81"/>
      <c r="F24" s="81"/>
      <c r="G24" s="81"/>
      <c r="H24" s="6"/>
      <c r="I24" s="6"/>
      <c r="J24" s="6"/>
      <c r="K24" s="6"/>
      <c r="L24" s="6"/>
      <c r="M24" s="6"/>
      <c r="N24" s="6"/>
      <c r="O24" s="6"/>
      <c r="P24" s="233"/>
      <c r="Q24" s="233"/>
    </row>
    <row r="25" spans="1:17" ht="15.75" customHeight="1">
      <c r="A25" s="5"/>
      <c r="B25" s="319"/>
      <c r="C25" s="6"/>
      <c r="D25" s="320"/>
      <c r="E25" s="81"/>
      <c r="F25" s="81"/>
      <c r="G25" s="81"/>
      <c r="H25" s="6"/>
      <c r="I25" s="6"/>
      <c r="J25" s="6"/>
      <c r="K25" s="6"/>
      <c r="L25" s="6"/>
      <c r="M25" s="6"/>
      <c r="N25" s="6"/>
      <c r="O25" s="6"/>
      <c r="P25" s="233"/>
      <c r="Q25" s="233"/>
    </row>
    <row r="26" spans="1:17" ht="15.75" customHeight="1">
      <c r="A26" s="5"/>
      <c r="B26" s="319"/>
      <c r="C26" s="322"/>
      <c r="D26" s="321"/>
      <c r="E26" s="81"/>
      <c r="F26" s="81"/>
      <c r="G26" s="81"/>
      <c r="H26" s="6"/>
      <c r="I26" s="6"/>
      <c r="J26" s="6"/>
      <c r="K26" s="6"/>
      <c r="L26" s="6"/>
      <c r="M26" s="6"/>
      <c r="N26" s="6"/>
      <c r="O26" s="6"/>
      <c r="P26" s="233"/>
      <c r="Q26" s="233"/>
    </row>
    <row r="27" spans="1:17" ht="15.75" customHeight="1">
      <c r="A27" s="5"/>
      <c r="B27" s="319"/>
      <c r="C27" s="321"/>
      <c r="D27" s="320"/>
      <c r="E27" s="81"/>
      <c r="F27" s="81"/>
      <c r="G27" s="81"/>
      <c r="H27" s="6"/>
      <c r="I27" s="6"/>
      <c r="J27" s="6"/>
      <c r="K27" s="6"/>
      <c r="L27" s="6"/>
      <c r="M27" s="6"/>
      <c r="N27" s="6"/>
      <c r="O27" s="6"/>
      <c r="P27" s="233"/>
      <c r="Q27" s="233"/>
    </row>
    <row r="28" spans="1:17" ht="15.75" customHeight="1">
      <c r="A28" s="5"/>
      <c r="B28" s="319"/>
      <c r="C28" s="322"/>
      <c r="D28" s="321"/>
      <c r="E28" s="81"/>
      <c r="F28" s="81"/>
      <c r="G28" s="81"/>
      <c r="H28" s="6"/>
      <c r="I28" s="6"/>
      <c r="J28" s="6"/>
      <c r="K28" s="6"/>
      <c r="L28" s="6"/>
      <c r="M28" s="6"/>
      <c r="N28" s="6"/>
      <c r="O28" s="6"/>
      <c r="P28" s="233"/>
      <c r="Q28" s="233"/>
    </row>
    <row r="29" spans="1:17" ht="15.75" customHeight="1">
      <c r="A29" s="5"/>
      <c r="B29" s="319"/>
      <c r="C29" s="602" t="s">
        <v>208</v>
      </c>
      <c r="D29" s="603"/>
      <c r="E29" s="603"/>
      <c r="F29" s="603"/>
      <c r="G29" s="603"/>
      <c r="H29" s="603"/>
      <c r="I29" s="603"/>
      <c r="J29" s="603"/>
      <c r="K29" s="603"/>
      <c r="L29" s="603"/>
      <c r="M29" s="603"/>
      <c r="N29" s="6"/>
      <c r="O29" s="6"/>
      <c r="P29" s="233"/>
      <c r="Q29" s="233"/>
    </row>
    <row r="30" spans="1:17" ht="15.75" customHeight="1">
      <c r="A30" s="5"/>
      <c r="B30" s="319"/>
      <c r="C30" s="6"/>
      <c r="D30" s="6"/>
      <c r="E30" s="81"/>
      <c r="F30" s="81"/>
      <c r="G30" s="81"/>
      <c r="H30" s="6"/>
      <c r="I30" s="6"/>
      <c r="J30" s="6"/>
      <c r="K30" s="6"/>
      <c r="L30" s="6"/>
      <c r="M30" s="6"/>
      <c r="N30" s="6"/>
      <c r="O30" s="6"/>
      <c r="P30" s="233"/>
      <c r="Q30" s="233"/>
    </row>
    <row r="31" spans="1:17" ht="15.75" customHeight="1">
      <c r="A31" s="5"/>
      <c r="B31" s="319"/>
      <c r="C31" s="6"/>
      <c r="D31" s="86"/>
      <c r="E31" s="81"/>
      <c r="F31" s="81"/>
      <c r="G31" s="81"/>
      <c r="H31" s="86"/>
      <c r="I31" s="6"/>
      <c r="J31" s="6"/>
      <c r="K31" s="6"/>
      <c r="L31" s="6"/>
      <c r="M31" s="6"/>
      <c r="N31" s="6"/>
      <c r="O31" s="6"/>
      <c r="P31" s="233"/>
      <c r="Q31" s="233"/>
    </row>
    <row r="32" spans="1:17" ht="15.75" customHeight="1">
      <c r="A32" s="5"/>
      <c r="B32" s="319"/>
      <c r="C32" s="321"/>
      <c r="D32" s="320"/>
      <c r="E32" s="81"/>
      <c r="F32" s="81"/>
      <c r="G32" s="81"/>
      <c r="H32" s="86"/>
      <c r="I32" s="6"/>
      <c r="J32" s="6"/>
      <c r="K32" s="6"/>
      <c r="L32" s="6"/>
      <c r="M32" s="6"/>
      <c r="N32" s="6"/>
      <c r="O32" s="6"/>
      <c r="P32" s="233"/>
      <c r="Q32" s="233"/>
    </row>
    <row r="33" spans="1:17" ht="15.75" customHeight="1">
      <c r="A33" s="5"/>
      <c r="B33" s="319"/>
      <c r="C33" s="321"/>
      <c r="D33" s="320"/>
      <c r="E33" s="81"/>
      <c r="F33" s="81"/>
      <c r="G33" s="81"/>
      <c r="H33" s="6"/>
      <c r="I33" s="86"/>
      <c r="J33" s="6"/>
      <c r="K33" s="6"/>
      <c r="L33" s="6"/>
      <c r="M33" s="6"/>
      <c r="N33" s="6"/>
      <c r="O33" s="6"/>
      <c r="P33" s="233"/>
      <c r="Q33" s="233"/>
    </row>
    <row r="34" spans="1:17" ht="15.75" customHeight="1">
      <c r="A34" s="5"/>
      <c r="B34" s="319"/>
      <c r="C34" s="6"/>
      <c r="D34" s="320"/>
      <c r="E34" s="81"/>
      <c r="F34" s="81"/>
      <c r="G34" s="81"/>
      <c r="H34" s="6"/>
      <c r="I34" s="6"/>
      <c r="J34" s="6"/>
      <c r="K34" s="6"/>
      <c r="L34" s="6"/>
      <c r="M34" s="6"/>
      <c r="N34" s="6"/>
      <c r="O34" s="6"/>
      <c r="P34" s="233"/>
      <c r="Q34" s="233"/>
    </row>
    <row r="35" spans="1:17" ht="15.75" customHeight="1">
      <c r="A35" s="5"/>
      <c r="B35" s="319"/>
      <c r="C35" s="6"/>
      <c r="D35" s="320"/>
      <c r="E35" s="81"/>
      <c r="F35" s="81"/>
      <c r="G35" s="81"/>
      <c r="H35" s="6"/>
      <c r="I35" s="6"/>
      <c r="J35" s="6"/>
      <c r="K35" s="6"/>
      <c r="L35" s="6"/>
      <c r="M35" s="6"/>
      <c r="N35" s="6"/>
      <c r="O35" s="6"/>
      <c r="P35" s="233"/>
      <c r="Q35" s="233"/>
    </row>
    <row r="36" spans="1:17" ht="15.75" customHeight="1">
      <c r="A36" s="5"/>
      <c r="B36" s="319"/>
      <c r="C36" s="322"/>
      <c r="D36" s="321"/>
      <c r="E36" s="81"/>
      <c r="F36" s="81"/>
      <c r="G36" s="81"/>
      <c r="H36" s="6"/>
      <c r="I36" s="6"/>
      <c r="J36" s="6"/>
      <c r="K36" s="6"/>
      <c r="L36" s="6"/>
      <c r="M36" s="6"/>
      <c r="N36" s="6"/>
      <c r="O36" s="6"/>
      <c r="P36" s="233"/>
      <c r="Q36" s="233"/>
    </row>
    <row r="37" spans="1:17" ht="15.75" customHeight="1">
      <c r="A37" s="5"/>
      <c r="B37" s="319"/>
      <c r="C37" s="6"/>
      <c r="D37" s="320"/>
      <c r="E37" s="81"/>
      <c r="F37" s="81"/>
      <c r="G37" s="81"/>
      <c r="H37" s="6"/>
      <c r="I37" s="6"/>
      <c r="J37" s="6"/>
      <c r="K37" s="6"/>
      <c r="L37" s="6"/>
      <c r="M37" s="6"/>
      <c r="N37" s="6"/>
      <c r="O37" s="6"/>
      <c r="P37" s="233"/>
      <c r="Q37" s="233"/>
    </row>
    <row r="38" spans="1:17" ht="15.75" customHeight="1">
      <c r="A38" s="5"/>
      <c r="B38" s="319"/>
      <c r="C38" s="321"/>
      <c r="D38" s="320"/>
      <c r="E38" s="81"/>
      <c r="F38" s="81"/>
      <c r="G38" s="81"/>
      <c r="H38" s="6"/>
      <c r="I38" s="6"/>
      <c r="J38" s="6"/>
      <c r="K38" s="6"/>
      <c r="L38" s="6"/>
      <c r="M38" s="6"/>
      <c r="N38" s="6"/>
      <c r="O38" s="6"/>
      <c r="P38" s="233"/>
      <c r="Q38" s="233"/>
    </row>
    <row r="39" spans="1:17" ht="15.75" customHeight="1">
      <c r="A39" s="5"/>
      <c r="B39" s="319"/>
      <c r="C39" s="322"/>
      <c r="D39" s="321"/>
      <c r="E39" s="81"/>
      <c r="F39" s="81"/>
      <c r="G39" s="81"/>
      <c r="H39" s="6"/>
      <c r="I39" s="6"/>
      <c r="J39" s="6"/>
      <c r="K39" s="6"/>
      <c r="L39" s="6"/>
      <c r="M39" s="6"/>
      <c r="N39" s="6"/>
      <c r="O39" s="6"/>
      <c r="P39" s="233"/>
      <c r="Q39" s="233"/>
    </row>
    <row r="40" spans="1:17" ht="15.75" customHeight="1">
      <c r="A40" s="5"/>
      <c r="B40" s="319"/>
      <c r="C40" s="322"/>
      <c r="D40" s="321"/>
      <c r="E40" s="81"/>
      <c r="F40" s="81"/>
      <c r="G40" s="81"/>
      <c r="H40" s="6"/>
      <c r="I40" s="6"/>
      <c r="J40" s="6"/>
      <c r="K40" s="6"/>
      <c r="L40" s="6"/>
      <c r="M40" s="6"/>
      <c r="N40" s="6"/>
      <c r="O40" s="6"/>
      <c r="P40" s="233"/>
      <c r="Q40" s="233"/>
    </row>
    <row r="41" spans="1:17" ht="15.75" customHeight="1">
      <c r="A41" s="5"/>
      <c r="B41" s="319"/>
      <c r="C41" s="6"/>
      <c r="D41" s="320"/>
      <c r="E41" s="81"/>
      <c r="F41" s="81"/>
      <c r="G41" s="81"/>
      <c r="H41" s="6"/>
      <c r="I41" s="6"/>
      <c r="J41" s="6"/>
      <c r="K41" s="6"/>
      <c r="L41" s="6"/>
      <c r="M41" s="6"/>
      <c r="N41" s="6"/>
      <c r="O41" s="6"/>
      <c r="P41" s="233"/>
      <c r="Q41" s="233"/>
    </row>
    <row r="42" spans="1:17" ht="15.75" customHeight="1">
      <c r="A42" s="5"/>
      <c r="B42" s="319"/>
      <c r="C42" s="596" t="s">
        <v>209</v>
      </c>
      <c r="D42" s="597"/>
      <c r="E42" s="597"/>
      <c r="F42" s="597"/>
      <c r="G42" s="597"/>
      <c r="H42" s="597"/>
      <c r="I42" s="597"/>
      <c r="J42" s="597"/>
      <c r="K42" s="597"/>
      <c r="L42" s="597"/>
      <c r="M42" s="597"/>
      <c r="N42" s="597"/>
      <c r="O42" s="597"/>
      <c r="P42" s="233"/>
      <c r="Q42" s="233"/>
    </row>
    <row r="43" spans="1:17" ht="15.75" customHeight="1">
      <c r="A43" s="5"/>
      <c r="B43" s="319"/>
      <c r="C43" s="597"/>
      <c r="D43" s="597"/>
      <c r="E43" s="597"/>
      <c r="F43" s="597"/>
      <c r="G43" s="597"/>
      <c r="H43" s="597"/>
      <c r="I43" s="597"/>
      <c r="J43" s="597"/>
      <c r="K43" s="597"/>
      <c r="L43" s="597"/>
      <c r="M43" s="597"/>
      <c r="N43" s="597"/>
      <c r="O43" s="597"/>
      <c r="P43" s="233"/>
      <c r="Q43" s="233"/>
    </row>
    <row r="44" spans="1:17" ht="15.75" customHeight="1">
      <c r="A44" s="5"/>
      <c r="B44" s="319"/>
      <c r="C44" s="596" t="s">
        <v>210</v>
      </c>
      <c r="D44" s="597"/>
      <c r="E44" s="597"/>
      <c r="F44" s="597"/>
      <c r="G44" s="597"/>
      <c r="H44" s="597"/>
      <c r="I44" s="597"/>
      <c r="J44" s="597"/>
      <c r="K44" s="597"/>
      <c r="L44" s="597"/>
      <c r="M44" s="597"/>
      <c r="N44" s="597"/>
      <c r="O44" s="597"/>
      <c r="P44" s="233"/>
      <c r="Q44" s="233"/>
    </row>
    <row r="45" spans="1:17" ht="15.75" customHeight="1">
      <c r="A45" s="5"/>
      <c r="B45" s="319"/>
      <c r="C45" s="597"/>
      <c r="D45" s="597"/>
      <c r="E45" s="597"/>
      <c r="F45" s="597"/>
      <c r="G45" s="597"/>
      <c r="H45" s="597"/>
      <c r="I45" s="597"/>
      <c r="J45" s="597"/>
      <c r="K45" s="597"/>
      <c r="L45" s="597"/>
      <c r="M45" s="597"/>
      <c r="N45" s="597"/>
      <c r="O45" s="597"/>
      <c r="P45" s="233"/>
      <c r="Q45" s="233"/>
    </row>
    <row r="46" spans="1:17" ht="15.75" customHeight="1">
      <c r="A46" s="5"/>
      <c r="B46" s="319"/>
      <c r="C46" s="321"/>
      <c r="D46" s="320"/>
      <c r="E46" s="81"/>
      <c r="F46" s="81"/>
      <c r="G46" s="81"/>
      <c r="H46" s="6"/>
      <c r="I46" s="6"/>
      <c r="J46" s="6"/>
      <c r="K46" s="6"/>
      <c r="L46" s="6"/>
      <c r="M46" s="6"/>
      <c r="N46" s="6"/>
      <c r="O46" s="6"/>
      <c r="P46" s="233"/>
      <c r="Q46" s="233"/>
    </row>
    <row r="47" spans="1:17" ht="15.75" customHeight="1">
      <c r="A47" s="5"/>
      <c r="B47" s="319"/>
      <c r="C47" s="373"/>
      <c r="D47" s="373"/>
      <c r="E47" s="81"/>
      <c r="F47" s="81"/>
      <c r="G47" s="81"/>
      <c r="H47" s="6"/>
      <c r="I47" s="6"/>
      <c r="J47" s="6"/>
      <c r="K47" s="6"/>
      <c r="L47" s="6"/>
      <c r="M47" s="6"/>
      <c r="N47" s="6"/>
      <c r="O47" s="6"/>
      <c r="P47" s="233"/>
      <c r="Q47" s="233"/>
    </row>
    <row r="48" spans="1:17" ht="15.75" customHeight="1">
      <c r="A48" s="5"/>
      <c r="B48" s="319"/>
      <c r="C48" s="602" t="s">
        <v>211</v>
      </c>
      <c r="D48" s="603"/>
      <c r="E48" s="603"/>
      <c r="F48" s="603"/>
      <c r="G48" s="603"/>
      <c r="H48" s="603"/>
      <c r="I48" s="603"/>
      <c r="J48" s="603"/>
      <c r="K48" s="603"/>
      <c r="L48" s="6"/>
      <c r="M48" s="6"/>
      <c r="N48" s="6"/>
      <c r="O48" s="6"/>
      <c r="P48" s="233"/>
      <c r="Q48" s="233"/>
    </row>
    <row r="49" spans="1:17" ht="15.75" customHeight="1">
      <c r="A49" s="5"/>
      <c r="B49" s="319"/>
      <c r="C49" s="86"/>
      <c r="D49" s="321"/>
      <c r="E49" s="81"/>
      <c r="F49" s="81"/>
      <c r="G49" s="81"/>
      <c r="H49" s="6"/>
      <c r="I49" s="6"/>
      <c r="J49" s="6"/>
      <c r="K49" s="6"/>
      <c r="L49" s="6"/>
      <c r="M49" s="6"/>
      <c r="N49" s="6"/>
      <c r="O49" s="6"/>
      <c r="P49" s="233"/>
      <c r="Q49" s="233"/>
    </row>
    <row r="50" spans="1:17" ht="15.75" customHeight="1">
      <c r="A50" s="5"/>
      <c r="B50" s="319"/>
      <c r="C50" s="322"/>
      <c r="D50" s="321"/>
      <c r="E50" s="81"/>
      <c r="F50" s="81"/>
      <c r="G50" s="81"/>
      <c r="H50" s="6"/>
      <c r="I50" s="6"/>
      <c r="J50" s="6"/>
      <c r="K50" s="6"/>
      <c r="L50" s="6"/>
      <c r="M50" s="6"/>
      <c r="N50" s="6"/>
      <c r="O50" s="6"/>
      <c r="P50" s="233"/>
      <c r="Q50" s="233"/>
    </row>
    <row r="51" spans="1:17" ht="15.75" customHeight="1">
      <c r="A51" s="5"/>
      <c r="B51" s="319"/>
      <c r="C51" s="321"/>
      <c r="D51" s="321"/>
      <c r="E51" s="81"/>
      <c r="F51" s="81"/>
      <c r="G51" s="81"/>
      <c r="H51" s="6"/>
      <c r="I51" s="6"/>
      <c r="J51" s="6"/>
      <c r="K51" s="6"/>
      <c r="L51" s="6"/>
      <c r="M51" s="6"/>
      <c r="N51" s="6"/>
      <c r="O51" s="6"/>
      <c r="P51" s="233"/>
      <c r="Q51" s="233"/>
    </row>
    <row r="52" spans="1:17" ht="15.75" customHeight="1">
      <c r="A52" s="5"/>
      <c r="B52" s="319"/>
      <c r="C52" s="602" t="s">
        <v>212</v>
      </c>
      <c r="D52" s="603"/>
      <c r="E52" s="603"/>
      <c r="F52" s="603"/>
      <c r="G52" s="603"/>
      <c r="H52" s="603"/>
      <c r="I52" s="603"/>
      <c r="J52" s="603"/>
      <c r="K52" s="603"/>
      <c r="L52" s="6"/>
      <c r="M52" s="6"/>
      <c r="N52" s="6"/>
      <c r="O52" s="6"/>
      <c r="P52" s="233"/>
      <c r="Q52" s="233"/>
    </row>
    <row r="53" spans="1:17" ht="15.75" customHeight="1">
      <c r="A53" s="5"/>
      <c r="B53" s="319"/>
      <c r="C53" s="86"/>
      <c r="D53" s="320"/>
      <c r="E53" s="81"/>
      <c r="F53" s="81"/>
      <c r="G53" s="81"/>
      <c r="H53" s="6"/>
      <c r="I53" s="6"/>
      <c r="J53" s="6"/>
      <c r="K53" s="6"/>
      <c r="L53" s="6"/>
      <c r="M53" s="6"/>
      <c r="N53" s="6"/>
      <c r="O53" s="6"/>
      <c r="P53" s="233"/>
      <c r="Q53" s="233"/>
    </row>
    <row r="54" spans="1:17" ht="15.75" customHeight="1">
      <c r="A54" s="5"/>
      <c r="B54" s="319"/>
      <c r="C54" s="321"/>
      <c r="D54" s="320"/>
      <c r="E54" s="81"/>
      <c r="F54" s="81"/>
      <c r="G54" s="81"/>
      <c r="H54" s="6"/>
      <c r="I54" s="6"/>
      <c r="J54" s="6"/>
      <c r="K54" s="6"/>
      <c r="L54" s="6"/>
      <c r="M54" s="6"/>
      <c r="N54" s="6"/>
      <c r="O54" s="6"/>
      <c r="P54" s="233"/>
      <c r="Q54" s="233"/>
    </row>
    <row r="55" spans="1:17" ht="15.75" customHeight="1">
      <c r="A55" s="5"/>
      <c r="B55" s="319"/>
      <c r="C55" s="321"/>
      <c r="D55" s="320"/>
      <c r="E55" s="81"/>
      <c r="F55" s="81"/>
      <c r="G55" s="81"/>
      <c r="H55" s="6"/>
      <c r="I55" s="6"/>
      <c r="J55" s="6"/>
      <c r="K55" s="6"/>
      <c r="L55" s="6"/>
      <c r="M55" s="6"/>
      <c r="N55" s="6"/>
      <c r="O55" s="6"/>
      <c r="P55" s="233"/>
      <c r="Q55" s="233"/>
    </row>
    <row r="56" spans="1:17" ht="15.75" customHeight="1">
      <c r="A56" s="5"/>
      <c r="B56" s="319"/>
      <c r="C56" s="596" t="s">
        <v>213</v>
      </c>
      <c r="D56" s="597"/>
      <c r="E56" s="597"/>
      <c r="F56" s="597"/>
      <c r="G56" s="597"/>
      <c r="H56" s="597"/>
      <c r="I56" s="597"/>
      <c r="J56" s="597"/>
      <c r="K56" s="597"/>
      <c r="L56" s="597"/>
      <c r="M56" s="597"/>
      <c r="N56" s="597"/>
      <c r="O56" s="597"/>
      <c r="P56" s="233"/>
      <c r="Q56" s="233"/>
    </row>
    <row r="57" spans="1:17" ht="15.75" customHeight="1">
      <c r="A57" s="5"/>
      <c r="B57" s="319"/>
      <c r="C57" s="597"/>
      <c r="D57" s="597"/>
      <c r="E57" s="597"/>
      <c r="F57" s="597"/>
      <c r="G57" s="597"/>
      <c r="H57" s="597"/>
      <c r="I57" s="597"/>
      <c r="J57" s="597"/>
      <c r="K57" s="597"/>
      <c r="L57" s="597"/>
      <c r="M57" s="597"/>
      <c r="N57" s="597"/>
      <c r="O57" s="597"/>
      <c r="P57" s="233"/>
      <c r="Q57" s="233"/>
    </row>
    <row r="58" spans="1:17" ht="21" customHeight="1">
      <c r="A58" s="5"/>
      <c r="B58" s="319"/>
      <c r="C58" s="597"/>
      <c r="D58" s="597"/>
      <c r="E58" s="597"/>
      <c r="F58" s="597"/>
      <c r="G58" s="597"/>
      <c r="H58" s="597"/>
      <c r="I58" s="597"/>
      <c r="J58" s="597"/>
      <c r="K58" s="597"/>
      <c r="L58" s="597"/>
      <c r="M58" s="597"/>
      <c r="N58" s="597"/>
      <c r="O58" s="597"/>
      <c r="P58" s="233"/>
      <c r="Q58" s="233"/>
    </row>
    <row r="59" spans="1:17" ht="15.75" customHeight="1">
      <c r="A59" s="5"/>
      <c r="B59" s="319"/>
      <c r="C59" s="596" t="s">
        <v>214</v>
      </c>
      <c r="D59" s="597"/>
      <c r="E59" s="597"/>
      <c r="F59" s="597"/>
      <c r="G59" s="597"/>
      <c r="H59" s="597"/>
      <c r="I59" s="597"/>
      <c r="J59" s="597"/>
      <c r="K59" s="597"/>
      <c r="L59" s="597"/>
      <c r="M59" s="597"/>
      <c r="N59" s="597"/>
      <c r="O59" s="597"/>
      <c r="P59" s="233"/>
      <c r="Q59" s="233"/>
    </row>
    <row r="60" spans="1:17" ht="15.75" customHeight="1">
      <c r="A60" s="5"/>
      <c r="B60" s="319"/>
      <c r="C60" s="597"/>
      <c r="D60" s="597"/>
      <c r="E60" s="597"/>
      <c r="F60" s="597"/>
      <c r="G60" s="597"/>
      <c r="H60" s="597"/>
      <c r="I60" s="597"/>
      <c r="J60" s="597"/>
      <c r="K60" s="597"/>
      <c r="L60" s="597"/>
      <c r="M60" s="597"/>
      <c r="N60" s="597"/>
      <c r="O60" s="597"/>
      <c r="P60" s="233"/>
      <c r="Q60" s="233"/>
    </row>
    <row r="61" spans="1:17" ht="21.75" customHeight="1">
      <c r="A61" s="5"/>
      <c r="B61" s="319"/>
      <c r="C61" s="597"/>
      <c r="D61" s="597"/>
      <c r="E61" s="597"/>
      <c r="F61" s="597"/>
      <c r="G61" s="597"/>
      <c r="H61" s="597"/>
      <c r="I61" s="597"/>
      <c r="J61" s="597"/>
      <c r="K61" s="597"/>
      <c r="L61" s="597"/>
      <c r="M61" s="597"/>
      <c r="N61" s="597"/>
      <c r="O61" s="597"/>
      <c r="P61" s="233"/>
      <c r="Q61" s="233"/>
    </row>
    <row r="62" spans="1:17" ht="15.75" customHeight="1">
      <c r="A62" s="5"/>
      <c r="B62" s="319"/>
      <c r="C62" s="133" t="s">
        <v>88</v>
      </c>
      <c r="D62" s="320"/>
      <c r="E62" s="81"/>
      <c r="F62" s="81"/>
      <c r="G62" s="81"/>
      <c r="H62" s="6"/>
      <c r="I62" s="6"/>
      <c r="J62" s="6"/>
      <c r="K62" s="6"/>
      <c r="L62" s="6"/>
      <c r="M62" s="6"/>
      <c r="N62" s="6"/>
      <c r="O62" s="6"/>
      <c r="P62" s="233"/>
      <c r="Q62" s="233"/>
    </row>
    <row r="63" spans="1:17" ht="15.75" customHeight="1">
      <c r="A63" s="5"/>
      <c r="B63" s="319"/>
      <c r="C63" s="374"/>
      <c r="D63" s="375"/>
      <c r="E63" s="252"/>
      <c r="F63" s="252"/>
      <c r="G63" s="252"/>
      <c r="H63" s="55"/>
      <c r="I63" s="55"/>
      <c r="J63" s="55"/>
      <c r="K63" s="55"/>
      <c r="L63" s="55"/>
      <c r="M63" s="55"/>
      <c r="N63" s="6"/>
      <c r="O63" s="6"/>
      <c r="P63" s="233"/>
      <c r="Q63" s="233"/>
    </row>
    <row r="64" spans="1:17" ht="15.75" customHeight="1">
      <c r="A64" s="5"/>
      <c r="B64" s="376"/>
      <c r="C64" s="210"/>
      <c r="D64" s="137" t="s">
        <v>33</v>
      </c>
      <c r="E64" s="56" t="s">
        <v>34</v>
      </c>
      <c r="F64" s="239" t="s">
        <v>35</v>
      </c>
      <c r="G64" s="212" t="s">
        <v>127</v>
      </c>
      <c r="H64" s="212" t="s">
        <v>110</v>
      </c>
      <c r="I64" s="212" t="s">
        <v>111</v>
      </c>
      <c r="J64" s="212" t="s">
        <v>128</v>
      </c>
      <c r="K64" s="212" t="s">
        <v>129</v>
      </c>
      <c r="L64" s="212" t="s">
        <v>130</v>
      </c>
      <c r="M64" s="212" t="s">
        <v>131</v>
      </c>
      <c r="N64" s="94"/>
      <c r="O64" s="51"/>
      <c r="P64" s="323"/>
      <c r="Q64" s="323"/>
    </row>
    <row r="65" spans="1:17" ht="15.75" customHeight="1">
      <c r="A65" s="5"/>
      <c r="B65" s="376"/>
      <c r="C65" s="213" t="s">
        <v>33</v>
      </c>
      <c r="D65" s="254">
        <v>0</v>
      </c>
      <c r="E65" s="255">
        <v>20</v>
      </c>
      <c r="F65" s="256">
        <v>0</v>
      </c>
      <c r="G65" s="257">
        <v>20</v>
      </c>
      <c r="H65" s="257">
        <v>100</v>
      </c>
      <c r="I65" s="257">
        <v>0</v>
      </c>
      <c r="J65" s="257">
        <v>20</v>
      </c>
      <c r="K65" s="257">
        <v>-40</v>
      </c>
      <c r="L65" s="257">
        <v>80</v>
      </c>
      <c r="M65" s="257">
        <v>100</v>
      </c>
      <c r="N65" s="94"/>
      <c r="O65" s="51"/>
      <c r="P65" s="323"/>
      <c r="Q65" s="323"/>
    </row>
    <row r="66" spans="1:17" ht="15.75" customHeight="1">
      <c r="A66" s="5"/>
      <c r="B66" s="376"/>
      <c r="C66" s="215" t="s">
        <v>34</v>
      </c>
      <c r="D66" s="258">
        <v>50</v>
      </c>
      <c r="E66" s="259">
        <v>0</v>
      </c>
      <c r="F66" s="260">
        <v>30</v>
      </c>
      <c r="G66" s="261">
        <v>80</v>
      </c>
      <c r="H66" s="261">
        <v>50</v>
      </c>
      <c r="I66" s="261">
        <v>10</v>
      </c>
      <c r="J66" s="261">
        <v>30</v>
      </c>
      <c r="K66" s="261">
        <v>-90</v>
      </c>
      <c r="L66" s="261">
        <v>0</v>
      </c>
      <c r="M66" s="261">
        <v>80</v>
      </c>
      <c r="N66" s="94"/>
      <c r="O66" s="51"/>
      <c r="P66" s="323"/>
      <c r="Q66" s="323"/>
    </row>
    <row r="67" spans="1:17" ht="15.75" customHeight="1">
      <c r="A67" s="5"/>
      <c r="B67" s="376"/>
      <c r="C67" s="217" t="s">
        <v>35</v>
      </c>
      <c r="D67" s="262">
        <v>0</v>
      </c>
      <c r="E67" s="263">
        <v>20</v>
      </c>
      <c r="F67" s="264">
        <v>0</v>
      </c>
      <c r="G67" s="265">
        <v>20</v>
      </c>
      <c r="H67" s="265">
        <v>30</v>
      </c>
      <c r="I67" s="265">
        <v>0</v>
      </c>
      <c r="J67" s="265">
        <v>0</v>
      </c>
      <c r="K67" s="265">
        <v>0</v>
      </c>
      <c r="L67" s="265">
        <v>30</v>
      </c>
      <c r="M67" s="265">
        <v>50</v>
      </c>
      <c r="N67" s="94"/>
      <c r="O67" s="51"/>
      <c r="P67" s="323"/>
      <c r="Q67" s="323"/>
    </row>
    <row r="68" spans="1:17" ht="15.75" customHeight="1">
      <c r="A68" s="5"/>
      <c r="B68" s="376"/>
      <c r="C68" s="212" t="s">
        <v>140</v>
      </c>
      <c r="D68" s="266">
        <v>50</v>
      </c>
      <c r="E68" s="267">
        <v>40</v>
      </c>
      <c r="F68" s="268">
        <v>30</v>
      </c>
      <c r="G68" s="269">
        <v>120</v>
      </c>
      <c r="H68" s="269">
        <v>180</v>
      </c>
      <c r="I68" s="269">
        <v>10</v>
      </c>
      <c r="J68" s="269">
        <v>50</v>
      </c>
      <c r="K68" s="269">
        <v>-130</v>
      </c>
      <c r="L68" s="269">
        <v>110</v>
      </c>
      <c r="M68" s="269">
        <v>230</v>
      </c>
      <c r="N68" s="94"/>
      <c r="O68" s="51"/>
      <c r="P68" s="323"/>
      <c r="Q68" s="323"/>
    </row>
    <row r="69" spans="1:17" ht="15.75" customHeight="1">
      <c r="A69" s="5"/>
      <c r="B69" s="376"/>
      <c r="C69" s="220" t="s">
        <v>34</v>
      </c>
      <c r="D69" s="254">
        <v>20</v>
      </c>
      <c r="E69" s="255">
        <v>15</v>
      </c>
      <c r="F69" s="256">
        <v>10</v>
      </c>
      <c r="G69" s="257">
        <v>45</v>
      </c>
      <c r="H69" s="254"/>
      <c r="I69" s="255"/>
      <c r="J69" s="255"/>
      <c r="K69" s="255"/>
      <c r="L69" s="255"/>
      <c r="M69" s="301"/>
      <c r="N69" s="51"/>
      <c r="O69" s="51"/>
      <c r="P69" s="323"/>
      <c r="Q69" s="323"/>
    </row>
    <row r="70" spans="1:17" ht="15.75" customHeight="1">
      <c r="A70" s="5"/>
      <c r="B70" s="376"/>
      <c r="C70" s="224" t="s">
        <v>149</v>
      </c>
      <c r="D70" s="262">
        <v>20</v>
      </c>
      <c r="E70" s="263">
        <v>5</v>
      </c>
      <c r="F70" s="264">
        <v>10</v>
      </c>
      <c r="G70" s="265">
        <v>35</v>
      </c>
      <c r="H70" s="258"/>
      <c r="I70" s="259"/>
      <c r="J70" s="259"/>
      <c r="K70" s="259"/>
      <c r="L70" s="259"/>
      <c r="M70" s="302"/>
      <c r="N70" s="51"/>
      <c r="O70" s="51"/>
      <c r="P70" s="323"/>
      <c r="Q70" s="323"/>
    </row>
    <row r="71" spans="1:17" ht="15.75" customHeight="1">
      <c r="A71" s="5"/>
      <c r="B71" s="376"/>
      <c r="C71" s="212" t="s">
        <v>152</v>
      </c>
      <c r="D71" s="266">
        <v>40</v>
      </c>
      <c r="E71" s="267">
        <v>20</v>
      </c>
      <c r="F71" s="268">
        <v>20</v>
      </c>
      <c r="G71" s="269">
        <v>80</v>
      </c>
      <c r="H71" s="258"/>
      <c r="I71" s="259"/>
      <c r="J71" s="259"/>
      <c r="K71" s="259"/>
      <c r="L71" s="259"/>
      <c r="M71" s="302"/>
      <c r="N71" s="51"/>
      <c r="O71" s="51"/>
      <c r="P71" s="323"/>
      <c r="Q71" s="323"/>
    </row>
    <row r="72" spans="1:17" ht="15.75" customHeight="1">
      <c r="A72" s="5"/>
      <c r="B72" s="376"/>
      <c r="C72" s="212" t="s">
        <v>153</v>
      </c>
      <c r="D72" s="266">
        <v>10</v>
      </c>
      <c r="E72" s="267">
        <v>20</v>
      </c>
      <c r="F72" s="268">
        <v>0</v>
      </c>
      <c r="G72" s="269">
        <v>30</v>
      </c>
      <c r="H72" s="258"/>
      <c r="I72" s="259"/>
      <c r="J72" s="259"/>
      <c r="K72" s="259"/>
      <c r="L72" s="259"/>
      <c r="M72" s="302"/>
      <c r="N72" s="51"/>
      <c r="O72" s="51"/>
      <c r="P72" s="323"/>
      <c r="Q72" s="323"/>
    </row>
    <row r="73" spans="1:17" ht="15.75" customHeight="1">
      <c r="A73" s="5"/>
      <c r="B73" s="376"/>
      <c r="C73" s="212" t="s">
        <v>131</v>
      </c>
      <c r="D73" s="266">
        <v>100</v>
      </c>
      <c r="E73" s="267">
        <v>80</v>
      </c>
      <c r="F73" s="268">
        <v>50</v>
      </c>
      <c r="G73" s="269">
        <v>230</v>
      </c>
      <c r="H73" s="258"/>
      <c r="I73" s="259"/>
      <c r="J73" s="259"/>
      <c r="K73" s="259"/>
      <c r="L73" s="259"/>
      <c r="M73" s="302"/>
      <c r="N73" s="51"/>
      <c r="O73" s="51"/>
      <c r="P73" s="323"/>
      <c r="Q73" s="323"/>
    </row>
    <row r="74" spans="1:17" ht="15.75" customHeight="1">
      <c r="A74" s="5"/>
      <c r="B74" s="319"/>
      <c r="C74" s="60"/>
      <c r="D74" s="60"/>
      <c r="E74" s="60"/>
      <c r="F74" s="60"/>
      <c r="G74" s="60"/>
      <c r="H74" s="51"/>
      <c r="I74" s="51"/>
      <c r="J74" s="51"/>
      <c r="K74" s="51"/>
      <c r="L74" s="51"/>
      <c r="M74" s="51"/>
      <c r="N74" s="51"/>
      <c r="O74" s="51"/>
      <c r="P74" s="323"/>
      <c r="Q74" s="323"/>
    </row>
    <row r="75" spans="1:17" ht="15.75" customHeight="1">
      <c r="A75" s="5"/>
      <c r="B75" s="319"/>
      <c r="C75" s="75"/>
      <c r="D75" s="75"/>
      <c r="E75" s="75"/>
      <c r="F75" s="75"/>
      <c r="G75" s="51"/>
      <c r="H75" s="51"/>
      <c r="I75" s="51"/>
      <c r="J75" s="51"/>
      <c r="K75" s="51"/>
      <c r="L75" s="51"/>
      <c r="M75" s="51"/>
      <c r="N75" s="51"/>
      <c r="O75" s="51"/>
      <c r="P75" s="323"/>
      <c r="Q75" s="323"/>
    </row>
    <row r="76" spans="1:17" ht="15.75" customHeight="1">
      <c r="A76" s="5"/>
      <c r="B76" s="376"/>
      <c r="C76" s="238"/>
      <c r="D76" s="137" t="s">
        <v>33</v>
      </c>
      <c r="E76" s="56" t="s">
        <v>34</v>
      </c>
      <c r="F76" s="239" t="s">
        <v>35</v>
      </c>
      <c r="G76" s="94"/>
      <c r="H76" s="51"/>
      <c r="I76" s="51"/>
      <c r="J76" s="51"/>
      <c r="K76" s="51"/>
      <c r="L76" s="51"/>
      <c r="M76" s="51"/>
      <c r="N76" s="51"/>
      <c r="O76" s="51"/>
      <c r="P76" s="323"/>
      <c r="Q76" s="323"/>
    </row>
    <row r="77" spans="1:17" ht="15.75" customHeight="1">
      <c r="A77" s="5"/>
      <c r="B77" s="319"/>
      <c r="C77" s="241" t="s">
        <v>33</v>
      </c>
      <c r="D77" s="242">
        <f t="shared" ref="D77:F85" si="0">D65/D$73</f>
        <v>0</v>
      </c>
      <c r="E77" s="242">
        <f t="shared" si="0"/>
        <v>0.25</v>
      </c>
      <c r="F77" s="242">
        <f t="shared" si="0"/>
        <v>0</v>
      </c>
      <c r="G77" s="51"/>
      <c r="H77" s="51"/>
      <c r="I77" s="51"/>
      <c r="J77" s="51"/>
      <c r="K77" s="51"/>
      <c r="L77" s="51"/>
      <c r="M77" s="51"/>
      <c r="N77" s="51"/>
      <c r="O77" s="51"/>
      <c r="P77" s="323"/>
      <c r="Q77" s="323"/>
    </row>
    <row r="78" spans="1:17" ht="15.75" customHeight="1">
      <c r="A78" s="5"/>
      <c r="B78" s="319"/>
      <c r="C78" s="49" t="s">
        <v>34</v>
      </c>
      <c r="D78" s="243">
        <f t="shared" si="0"/>
        <v>0.5</v>
      </c>
      <c r="E78" s="243">
        <f t="shared" si="0"/>
        <v>0</v>
      </c>
      <c r="F78" s="243">
        <f t="shared" si="0"/>
        <v>0.6</v>
      </c>
      <c r="G78" s="51"/>
      <c r="H78" s="51"/>
      <c r="I78" s="51"/>
      <c r="J78" s="51"/>
      <c r="K78" s="51"/>
      <c r="L78" s="51"/>
      <c r="M78" s="51"/>
      <c r="N78" s="51"/>
      <c r="O78" s="51"/>
      <c r="P78" s="323"/>
      <c r="Q78" s="323"/>
    </row>
    <row r="79" spans="1:17" ht="15.75" customHeight="1">
      <c r="A79" s="5"/>
      <c r="B79" s="319"/>
      <c r="C79" s="69" t="s">
        <v>35</v>
      </c>
      <c r="D79" s="244">
        <f t="shared" si="0"/>
        <v>0</v>
      </c>
      <c r="E79" s="244">
        <f t="shared" si="0"/>
        <v>0.25</v>
      </c>
      <c r="F79" s="244">
        <f t="shared" si="0"/>
        <v>0</v>
      </c>
      <c r="G79" s="51"/>
      <c r="H79" s="51"/>
      <c r="I79" s="51"/>
      <c r="J79" s="51"/>
      <c r="K79" s="51"/>
      <c r="L79" s="51"/>
      <c r="M79" s="51"/>
      <c r="N79" s="51"/>
      <c r="O79" s="51"/>
      <c r="P79" s="323"/>
      <c r="Q79" s="323"/>
    </row>
    <row r="80" spans="1:17" ht="15.75" customHeight="1">
      <c r="A80" s="5"/>
      <c r="B80" s="319"/>
      <c r="C80" s="56" t="s">
        <v>140</v>
      </c>
      <c r="D80" s="246">
        <f t="shared" si="0"/>
        <v>0.5</v>
      </c>
      <c r="E80" s="246">
        <f t="shared" si="0"/>
        <v>0.5</v>
      </c>
      <c r="F80" s="246">
        <f t="shared" si="0"/>
        <v>0.6</v>
      </c>
      <c r="G80" s="51"/>
      <c r="H80" s="51"/>
      <c r="I80" s="51"/>
      <c r="J80" s="51"/>
      <c r="K80" s="51"/>
      <c r="L80" s="51"/>
      <c r="M80" s="51"/>
      <c r="N80" s="51"/>
      <c r="O80" s="51"/>
      <c r="P80" s="323"/>
      <c r="Q80" s="323"/>
    </row>
    <row r="81" spans="1:17" ht="15.75" customHeight="1">
      <c r="A81" s="5"/>
      <c r="B81" s="319"/>
      <c r="C81" s="247" t="s">
        <v>159</v>
      </c>
      <c r="D81" s="242">
        <f t="shared" si="0"/>
        <v>0.2</v>
      </c>
      <c r="E81" s="242">
        <f t="shared" si="0"/>
        <v>0.1875</v>
      </c>
      <c r="F81" s="242">
        <f t="shared" si="0"/>
        <v>0.2</v>
      </c>
      <c r="G81" s="51"/>
      <c r="H81" s="51"/>
      <c r="I81" s="51"/>
      <c r="J81" s="51"/>
      <c r="K81" s="51"/>
      <c r="L81" s="51"/>
      <c r="M81" s="51"/>
      <c r="N81" s="51"/>
      <c r="O81" s="51"/>
      <c r="P81" s="323"/>
      <c r="Q81" s="323"/>
    </row>
    <row r="82" spans="1:17" ht="15.75" customHeight="1">
      <c r="A82" s="5"/>
      <c r="B82" s="319"/>
      <c r="C82" s="248" t="s">
        <v>160</v>
      </c>
      <c r="D82" s="244">
        <f t="shared" si="0"/>
        <v>0.2</v>
      </c>
      <c r="E82" s="244">
        <f t="shared" si="0"/>
        <v>6.25E-2</v>
      </c>
      <c r="F82" s="244">
        <f t="shared" si="0"/>
        <v>0.2</v>
      </c>
      <c r="G82" s="51"/>
      <c r="H82" s="51"/>
      <c r="I82" s="51"/>
      <c r="J82" s="51"/>
      <c r="K82" s="51"/>
      <c r="L82" s="51"/>
      <c r="M82" s="51"/>
      <c r="N82" s="51"/>
      <c r="O82" s="51"/>
      <c r="P82" s="323"/>
      <c r="Q82" s="323"/>
    </row>
    <row r="83" spans="1:17" ht="15.75" customHeight="1">
      <c r="A83" s="5"/>
      <c r="B83" s="319"/>
      <c r="C83" s="245" t="s">
        <v>161</v>
      </c>
      <c r="D83" s="246">
        <f t="shared" si="0"/>
        <v>0.4</v>
      </c>
      <c r="E83" s="246">
        <f t="shared" si="0"/>
        <v>0.25</v>
      </c>
      <c r="F83" s="246">
        <f t="shared" si="0"/>
        <v>0.4</v>
      </c>
      <c r="G83" s="51"/>
      <c r="H83" s="51"/>
      <c r="I83" s="51"/>
      <c r="J83" s="51"/>
      <c r="K83" s="51"/>
      <c r="L83" s="51"/>
      <c r="M83" s="51"/>
      <c r="N83" s="51"/>
      <c r="O83" s="51"/>
      <c r="P83" s="323"/>
      <c r="Q83" s="323"/>
    </row>
    <row r="84" spans="1:17" ht="15.75" customHeight="1">
      <c r="A84" s="5"/>
      <c r="B84" s="319"/>
      <c r="C84" s="249" t="s">
        <v>162</v>
      </c>
      <c r="D84" s="250">
        <f t="shared" si="0"/>
        <v>0.1</v>
      </c>
      <c r="E84" s="250">
        <f t="shared" si="0"/>
        <v>0.25</v>
      </c>
      <c r="F84" s="250">
        <f t="shared" si="0"/>
        <v>0</v>
      </c>
      <c r="G84" s="51"/>
      <c r="H84" s="51"/>
      <c r="I84" s="51"/>
      <c r="J84" s="51"/>
      <c r="K84" s="51"/>
      <c r="L84" s="51"/>
      <c r="M84" s="51"/>
      <c r="N84" s="51"/>
      <c r="O84" s="51"/>
      <c r="P84" s="323"/>
      <c r="Q84" s="323"/>
    </row>
    <row r="85" spans="1:17" ht="15.75" customHeight="1">
      <c r="A85" s="5"/>
      <c r="B85" s="319"/>
      <c r="C85" s="56" t="s">
        <v>87</v>
      </c>
      <c r="D85" s="246">
        <f t="shared" si="0"/>
        <v>1</v>
      </c>
      <c r="E85" s="246">
        <f t="shared" si="0"/>
        <v>1</v>
      </c>
      <c r="F85" s="246">
        <f t="shared" si="0"/>
        <v>1</v>
      </c>
      <c r="G85" s="51"/>
      <c r="H85" s="51"/>
      <c r="I85" s="51"/>
      <c r="J85" s="51"/>
      <c r="K85" s="51"/>
      <c r="L85" s="51"/>
      <c r="M85" s="51"/>
      <c r="N85" s="51"/>
      <c r="O85" s="51"/>
      <c r="P85" s="323"/>
      <c r="Q85" s="323"/>
    </row>
    <row r="86" spans="1:17" ht="15.75" customHeight="1">
      <c r="A86" s="5"/>
      <c r="B86" s="319"/>
      <c r="C86" s="60"/>
      <c r="D86" s="60"/>
      <c r="E86" s="60"/>
      <c r="F86" s="60"/>
      <c r="G86" s="51"/>
      <c r="H86" s="51"/>
      <c r="I86" s="51"/>
      <c r="J86" s="51"/>
      <c r="K86" s="51"/>
      <c r="L86" s="51"/>
      <c r="M86" s="51"/>
      <c r="N86" s="51"/>
      <c r="O86" s="51"/>
      <c r="P86" s="323"/>
      <c r="Q86" s="323"/>
    </row>
    <row r="87" spans="1:17" ht="15.75" customHeight="1">
      <c r="A87" s="5"/>
      <c r="B87" s="319"/>
      <c r="C87" s="48" t="s">
        <v>163</v>
      </c>
      <c r="D87" s="51"/>
      <c r="E87" s="51"/>
      <c r="F87" s="51"/>
      <c r="G87" s="51"/>
      <c r="H87" s="51"/>
      <c r="I87" s="51"/>
      <c r="J87" s="51"/>
      <c r="K87" s="51"/>
      <c r="L87" s="51"/>
      <c r="M87" s="51"/>
      <c r="N87" s="51"/>
      <c r="O87" s="51"/>
      <c r="P87" s="323"/>
      <c r="Q87" s="323"/>
    </row>
    <row r="88" spans="1:17" ht="15.75" customHeight="1">
      <c r="A88" s="5"/>
      <c r="B88" s="319"/>
      <c r="C88" s="95" t="s">
        <v>115</v>
      </c>
      <c r="D88" s="92">
        <v>1</v>
      </c>
      <c r="E88" s="50">
        <v>0</v>
      </c>
      <c r="F88" s="93">
        <v>0</v>
      </c>
      <c r="G88" s="94"/>
      <c r="H88" s="51"/>
      <c r="I88" s="51"/>
      <c r="J88" s="51"/>
      <c r="K88" s="51"/>
      <c r="L88" s="51"/>
      <c r="M88" s="51"/>
      <c r="N88" s="51"/>
      <c r="O88" s="51"/>
      <c r="P88" s="323"/>
      <c r="Q88" s="323"/>
    </row>
    <row r="89" spans="1:17" ht="15.75" customHeight="1">
      <c r="A89" s="5"/>
      <c r="B89" s="319"/>
      <c r="C89" s="377"/>
      <c r="D89" s="92">
        <v>0</v>
      </c>
      <c r="E89" s="50">
        <v>1</v>
      </c>
      <c r="F89" s="191"/>
      <c r="G89" s="94"/>
      <c r="H89" s="51"/>
      <c r="I89" s="51"/>
      <c r="J89" s="51"/>
      <c r="K89" s="51"/>
      <c r="L89" s="51"/>
      <c r="M89" s="51"/>
      <c r="N89" s="51"/>
      <c r="O89" s="51"/>
      <c r="P89" s="323"/>
      <c r="Q89" s="323"/>
    </row>
    <row r="90" spans="1:17" ht="15.75" customHeight="1">
      <c r="A90" s="5"/>
      <c r="B90" s="319"/>
      <c r="C90" s="377"/>
      <c r="D90" s="92">
        <v>0</v>
      </c>
      <c r="E90" s="50">
        <v>0</v>
      </c>
      <c r="F90" s="93">
        <v>1</v>
      </c>
      <c r="G90" s="94"/>
      <c r="H90" s="51"/>
      <c r="I90" s="51"/>
      <c r="J90" s="51"/>
      <c r="K90" s="51"/>
      <c r="L90" s="51"/>
      <c r="M90" s="51"/>
      <c r="N90" s="51"/>
      <c r="O90" s="51"/>
      <c r="P90" s="323"/>
      <c r="Q90" s="323"/>
    </row>
    <row r="91" spans="1:17" ht="15.75" customHeight="1">
      <c r="A91" s="5"/>
      <c r="B91" s="319"/>
      <c r="C91" s="378"/>
      <c r="D91" s="102"/>
      <c r="E91" s="102"/>
      <c r="F91" s="102"/>
      <c r="G91" s="51"/>
      <c r="H91" s="51"/>
      <c r="I91" s="51"/>
      <c r="J91" s="51"/>
      <c r="K91" s="51"/>
      <c r="L91" s="51"/>
      <c r="M91" s="51"/>
      <c r="N91" s="51"/>
      <c r="O91" s="51"/>
      <c r="P91" s="323"/>
      <c r="Q91" s="323"/>
    </row>
    <row r="92" spans="1:17" ht="15.75" customHeight="1">
      <c r="A92" s="5"/>
      <c r="B92" s="319"/>
      <c r="C92" s="95" t="s">
        <v>164</v>
      </c>
      <c r="D92" s="305">
        <f t="shared" ref="D92:F94" si="1">D88-D77</f>
        <v>1</v>
      </c>
      <c r="E92" s="306">
        <f t="shared" si="1"/>
        <v>-0.25</v>
      </c>
      <c r="F92" s="307">
        <f t="shared" si="1"/>
        <v>0</v>
      </c>
      <c r="G92" s="94"/>
      <c r="H92" s="51"/>
      <c r="I92" s="51"/>
      <c r="J92" s="51"/>
      <c r="K92" s="51"/>
      <c r="L92" s="51"/>
      <c r="M92" s="51"/>
      <c r="N92" s="51"/>
      <c r="O92" s="51"/>
      <c r="P92" s="323"/>
      <c r="Q92" s="323"/>
    </row>
    <row r="93" spans="1:17" ht="15.75" customHeight="1">
      <c r="A93" s="5"/>
      <c r="B93" s="319"/>
      <c r="C93" s="377"/>
      <c r="D93" s="305">
        <f t="shared" si="1"/>
        <v>-0.5</v>
      </c>
      <c r="E93" s="306">
        <f t="shared" si="1"/>
        <v>1</v>
      </c>
      <c r="F93" s="307">
        <f t="shared" si="1"/>
        <v>-0.6</v>
      </c>
      <c r="G93" s="94"/>
      <c r="H93" s="51"/>
      <c r="I93" s="51"/>
      <c r="J93" s="51"/>
      <c r="K93" s="51"/>
      <c r="L93" s="51"/>
      <c r="M93" s="51"/>
      <c r="N93" s="51"/>
      <c r="O93" s="51"/>
      <c r="P93" s="323"/>
      <c r="Q93" s="323"/>
    </row>
    <row r="94" spans="1:17" ht="15.75" customHeight="1">
      <c r="A94" s="5"/>
      <c r="B94" s="319"/>
      <c r="C94" s="377"/>
      <c r="D94" s="305">
        <f t="shared" si="1"/>
        <v>0</v>
      </c>
      <c r="E94" s="306">
        <f t="shared" si="1"/>
        <v>-0.25</v>
      </c>
      <c r="F94" s="307">
        <f t="shared" si="1"/>
        <v>1</v>
      </c>
      <c r="G94" s="94"/>
      <c r="H94" s="51"/>
      <c r="I94" s="51"/>
      <c r="J94" s="51"/>
      <c r="K94" s="51"/>
      <c r="L94" s="51"/>
      <c r="M94" s="51"/>
      <c r="N94" s="51"/>
      <c r="O94" s="51"/>
      <c r="P94" s="323"/>
      <c r="Q94" s="323"/>
    </row>
    <row r="95" spans="1:17" ht="15.75" customHeight="1">
      <c r="A95" s="5"/>
      <c r="B95" s="319"/>
      <c r="C95" s="378"/>
      <c r="D95" s="102"/>
      <c r="E95" s="102"/>
      <c r="F95" s="102"/>
      <c r="G95" s="51"/>
      <c r="H95" s="51"/>
      <c r="I95" s="51"/>
      <c r="J95" s="51"/>
      <c r="K95" s="51"/>
      <c r="L95" s="51"/>
      <c r="M95" s="51"/>
      <c r="N95" s="51"/>
      <c r="O95" s="51"/>
      <c r="P95" s="323"/>
      <c r="Q95" s="323"/>
    </row>
    <row r="96" spans="1:17" ht="16.5" customHeight="1">
      <c r="A96" s="5"/>
      <c r="B96" s="319"/>
      <c r="C96" s="95" t="s">
        <v>71</v>
      </c>
      <c r="D96" s="96">
        <v>1.17241379310345</v>
      </c>
      <c r="E96" s="100">
        <v>0.34482758620689702</v>
      </c>
      <c r="F96" s="308">
        <v>0.20689655172413801</v>
      </c>
      <c r="G96" s="94"/>
      <c r="H96" s="51"/>
      <c r="I96" s="51"/>
      <c r="J96" s="51"/>
      <c r="K96" s="51"/>
      <c r="L96" s="51"/>
      <c r="M96" s="51"/>
      <c r="N96" s="51"/>
      <c r="O96" s="51"/>
      <c r="P96" s="323"/>
      <c r="Q96" s="323"/>
    </row>
    <row r="97" spans="1:17" ht="15.75" customHeight="1">
      <c r="A97" s="5"/>
      <c r="B97" s="319"/>
      <c r="C97" s="377"/>
      <c r="D97" s="96">
        <v>0.68965517241379304</v>
      </c>
      <c r="E97" s="100">
        <v>1.3793103448275901</v>
      </c>
      <c r="F97" s="308">
        <v>0.82758620689655205</v>
      </c>
      <c r="G97" s="94"/>
      <c r="H97" s="51"/>
      <c r="I97" s="51"/>
      <c r="J97" s="51"/>
      <c r="K97" s="51"/>
      <c r="L97" s="51"/>
      <c r="M97" s="51"/>
      <c r="N97" s="51"/>
      <c r="O97" s="51"/>
      <c r="P97" s="323"/>
      <c r="Q97" s="323"/>
    </row>
    <row r="98" spans="1:17" ht="15.75" customHeight="1">
      <c r="A98" s="5"/>
      <c r="B98" s="319"/>
      <c r="C98" s="377"/>
      <c r="D98" s="96">
        <v>0.17241379310344801</v>
      </c>
      <c r="E98" s="100">
        <v>0.34482758620689702</v>
      </c>
      <c r="F98" s="308">
        <v>1.2068965517241399</v>
      </c>
      <c r="G98" s="94"/>
      <c r="H98" s="51"/>
      <c r="I98" s="51"/>
      <c r="J98" s="51"/>
      <c r="K98" s="51"/>
      <c r="L98" s="51"/>
      <c r="M98" s="51"/>
      <c r="N98" s="51"/>
      <c r="O98" s="51"/>
      <c r="P98" s="323"/>
      <c r="Q98" s="323"/>
    </row>
    <row r="99" spans="1:17" ht="15.75" customHeight="1">
      <c r="A99" s="5"/>
      <c r="B99" s="319"/>
      <c r="C99" s="378"/>
      <c r="D99" s="102"/>
      <c r="E99" s="102"/>
      <c r="F99" s="102"/>
      <c r="G99" s="51"/>
      <c r="H99" s="51"/>
      <c r="I99" s="51"/>
      <c r="J99" s="51"/>
      <c r="K99" s="51"/>
      <c r="L99" s="51"/>
      <c r="M99" s="51"/>
      <c r="N99" s="51"/>
      <c r="O99" s="51"/>
      <c r="P99" s="323"/>
      <c r="Q99" s="323"/>
    </row>
    <row r="100" spans="1:17" ht="15.75" customHeight="1">
      <c r="A100" s="5"/>
      <c r="B100" s="319"/>
      <c r="C100" s="95" t="s">
        <v>215</v>
      </c>
      <c r="D100" s="97">
        <f>D83</f>
        <v>0.4</v>
      </c>
      <c r="E100" s="379"/>
      <c r="F100" s="102"/>
      <c r="G100" s="51"/>
      <c r="H100" s="51"/>
      <c r="I100" s="51"/>
      <c r="J100" s="51"/>
      <c r="K100" s="51"/>
      <c r="L100" s="51"/>
      <c r="M100" s="51"/>
      <c r="N100" s="51"/>
      <c r="O100" s="51"/>
      <c r="P100" s="323"/>
      <c r="Q100" s="323"/>
    </row>
    <row r="101" spans="1:17" ht="15.75" customHeight="1">
      <c r="A101" s="5"/>
      <c r="B101" s="319"/>
      <c r="C101" s="377"/>
      <c r="D101" s="97">
        <f>E83</f>
        <v>0.25</v>
      </c>
      <c r="E101" s="379"/>
      <c r="F101" s="102"/>
      <c r="G101" s="51"/>
      <c r="H101" s="51"/>
      <c r="I101" s="51"/>
      <c r="J101" s="51"/>
      <c r="K101" s="51"/>
      <c r="L101" s="51"/>
      <c r="M101" s="51"/>
      <c r="N101" s="51"/>
      <c r="O101" s="51"/>
      <c r="P101" s="323"/>
      <c r="Q101" s="323"/>
    </row>
    <row r="102" spans="1:17" ht="15.75" customHeight="1">
      <c r="A102" s="5"/>
      <c r="B102" s="319"/>
      <c r="C102" s="377"/>
      <c r="D102" s="97">
        <f>F83</f>
        <v>0.4</v>
      </c>
      <c r="E102" s="379"/>
      <c r="F102" s="102"/>
      <c r="G102" s="51"/>
      <c r="H102" s="51"/>
      <c r="I102" s="51"/>
      <c r="J102" s="51"/>
      <c r="K102" s="51"/>
      <c r="L102" s="51"/>
      <c r="M102" s="51"/>
      <c r="N102" s="51"/>
      <c r="O102" s="51"/>
      <c r="P102" s="323"/>
      <c r="Q102" s="323"/>
    </row>
    <row r="103" spans="1:17" ht="15.75" customHeight="1">
      <c r="A103" s="5"/>
      <c r="B103" s="319"/>
      <c r="C103" s="378"/>
      <c r="D103" s="102"/>
      <c r="E103" s="102"/>
      <c r="F103" s="102"/>
      <c r="G103" s="51"/>
      <c r="H103" s="51"/>
      <c r="I103" s="51"/>
      <c r="J103" s="51"/>
      <c r="K103" s="51"/>
      <c r="L103" s="51"/>
      <c r="M103" s="51"/>
      <c r="N103" s="51"/>
      <c r="O103" s="51"/>
      <c r="P103" s="323"/>
      <c r="Q103" s="323"/>
    </row>
    <row r="104" spans="1:17" ht="15.75" customHeight="1">
      <c r="A104" s="5"/>
      <c r="B104" s="319"/>
      <c r="C104" s="95" t="s">
        <v>216</v>
      </c>
      <c r="D104" s="97">
        <f>D84</f>
        <v>0.1</v>
      </c>
      <c r="E104" s="379"/>
      <c r="F104" s="102"/>
      <c r="G104" s="51"/>
      <c r="H104" s="51"/>
      <c r="I104" s="51"/>
      <c r="J104" s="51"/>
      <c r="K104" s="51"/>
      <c r="L104" s="51"/>
      <c r="M104" s="51"/>
      <c r="N104" s="51"/>
      <c r="O104" s="51"/>
      <c r="P104" s="323"/>
      <c r="Q104" s="323"/>
    </row>
    <row r="105" spans="1:17" ht="15.75" customHeight="1">
      <c r="A105" s="5"/>
      <c r="B105" s="319"/>
      <c r="C105" s="91"/>
      <c r="D105" s="97">
        <f>E84</f>
        <v>0.25</v>
      </c>
      <c r="E105" s="379"/>
      <c r="F105" s="102"/>
      <c r="G105" s="51"/>
      <c r="H105" s="51"/>
      <c r="I105" s="51"/>
      <c r="J105" s="51"/>
      <c r="K105" s="51"/>
      <c r="L105" s="51"/>
      <c r="M105" s="51"/>
      <c r="N105" s="51"/>
      <c r="O105" s="51"/>
      <c r="P105" s="323"/>
      <c r="Q105" s="323"/>
    </row>
    <row r="106" spans="1:17" ht="15.75" customHeight="1">
      <c r="A106" s="5"/>
      <c r="B106" s="319"/>
      <c r="C106" s="91"/>
      <c r="D106" s="97">
        <f>F84</f>
        <v>0</v>
      </c>
      <c r="E106" s="379"/>
      <c r="F106" s="102"/>
      <c r="G106" s="51"/>
      <c r="H106" s="51"/>
      <c r="I106" s="51"/>
      <c r="J106" s="51"/>
      <c r="K106" s="51"/>
      <c r="L106" s="51"/>
      <c r="M106" s="51"/>
      <c r="N106" s="51"/>
      <c r="O106" s="51"/>
      <c r="P106" s="323"/>
      <c r="Q106" s="323"/>
    </row>
    <row r="107" spans="1:17" ht="15.75" customHeight="1">
      <c r="A107" s="5"/>
      <c r="B107" s="319"/>
      <c r="C107" s="51"/>
      <c r="D107" s="51"/>
      <c r="E107" s="51"/>
      <c r="F107" s="51"/>
      <c r="G107" s="51"/>
      <c r="H107" s="51"/>
      <c r="I107" s="51"/>
      <c r="J107" s="51"/>
      <c r="K107" s="51"/>
      <c r="L107" s="51"/>
      <c r="M107" s="51"/>
      <c r="N107" s="51"/>
      <c r="O107" s="51"/>
      <c r="P107" s="323"/>
      <c r="Q107" s="323"/>
    </row>
    <row r="108" spans="1:17" ht="15.75" customHeight="1">
      <c r="A108" s="5"/>
      <c r="B108" s="319"/>
      <c r="C108" s="133" t="s">
        <v>88</v>
      </c>
      <c r="D108" s="51"/>
      <c r="E108" s="51"/>
      <c r="F108" s="51"/>
      <c r="G108" s="51"/>
      <c r="H108" s="51"/>
      <c r="I108" s="51"/>
      <c r="J108" s="51"/>
      <c r="K108" s="51"/>
      <c r="L108" s="51"/>
      <c r="M108" s="51"/>
      <c r="N108" s="51"/>
      <c r="O108" s="51"/>
      <c r="P108" s="323"/>
      <c r="Q108" s="323"/>
    </row>
    <row r="109" spans="1:17" ht="15.75" customHeight="1">
      <c r="A109" s="5"/>
      <c r="B109" s="319"/>
      <c r="C109" s="51"/>
      <c r="D109" s="51"/>
      <c r="E109" s="51"/>
      <c r="F109" s="51"/>
      <c r="G109" s="51"/>
      <c r="H109" s="51"/>
      <c r="I109" s="51"/>
      <c r="J109" s="51"/>
      <c r="K109" s="51"/>
      <c r="L109" s="51"/>
      <c r="M109" s="6"/>
      <c r="N109" s="49" t="s">
        <v>217</v>
      </c>
      <c r="O109" s="49" t="s">
        <v>218</v>
      </c>
      <c r="P109" s="323"/>
      <c r="Q109" s="323"/>
    </row>
    <row r="110" spans="1:17" ht="15" customHeight="1">
      <c r="A110" s="5"/>
      <c r="B110" s="319"/>
      <c r="C110" s="144" t="s">
        <v>219</v>
      </c>
      <c r="D110" s="97">
        <f>D104*2</f>
        <v>0.2</v>
      </c>
      <c r="E110" s="145" t="s">
        <v>220</v>
      </c>
      <c r="F110" s="97">
        <f>D100+D110</f>
        <v>0.60000000000000009</v>
      </c>
      <c r="G110" s="145" t="s">
        <v>221</v>
      </c>
      <c r="H110" s="96">
        <v>1.17241379310345</v>
      </c>
      <c r="I110" s="100">
        <v>0.68965517241379304</v>
      </c>
      <c r="J110" s="308">
        <v>0.17241379310344801</v>
      </c>
      <c r="K110" s="380" t="s">
        <v>222</v>
      </c>
      <c r="L110" s="97">
        <v>1.2896551724137899</v>
      </c>
      <c r="M110" s="192"/>
      <c r="N110" s="381">
        <f>L65</f>
        <v>80</v>
      </c>
      <c r="O110" s="382">
        <f>N110*L110</f>
        <v>103.17241379310319</v>
      </c>
      <c r="P110" s="323"/>
      <c r="Q110" s="323"/>
    </row>
    <row r="111" spans="1:17" ht="15.75" customHeight="1">
      <c r="A111" s="5"/>
      <c r="B111" s="319"/>
      <c r="C111" s="91"/>
      <c r="D111" s="97">
        <f>D105*2</f>
        <v>0.5</v>
      </c>
      <c r="E111" s="98"/>
      <c r="F111" s="97">
        <f>D101+D111</f>
        <v>0.75</v>
      </c>
      <c r="G111" s="98"/>
      <c r="H111" s="96">
        <v>0.34482758620689702</v>
      </c>
      <c r="I111" s="100">
        <v>1.3793103448275901</v>
      </c>
      <c r="J111" s="308">
        <v>0.34482758620689702</v>
      </c>
      <c r="K111" s="98"/>
      <c r="L111" s="97">
        <v>1.3793103448275901</v>
      </c>
      <c r="M111" s="192"/>
      <c r="N111" s="381">
        <f>L66</f>
        <v>0</v>
      </c>
      <c r="O111" s="382">
        <f>N111*L111</f>
        <v>0</v>
      </c>
      <c r="P111" s="323"/>
      <c r="Q111" s="323"/>
    </row>
    <row r="112" spans="1:17" ht="15.75" customHeight="1">
      <c r="A112" s="5"/>
      <c r="B112" s="319"/>
      <c r="C112" s="91"/>
      <c r="D112" s="143">
        <f>D106*2</f>
        <v>0</v>
      </c>
      <c r="E112" s="98"/>
      <c r="F112" s="97">
        <f>D102+D112</f>
        <v>0.4</v>
      </c>
      <c r="G112" s="98"/>
      <c r="H112" s="96">
        <v>0.20689655172413801</v>
      </c>
      <c r="I112" s="100">
        <v>0.82758620689655205</v>
      </c>
      <c r="J112" s="308">
        <v>1.2068965517241399</v>
      </c>
      <c r="K112" s="98"/>
      <c r="L112" s="97">
        <v>1.22758620689655</v>
      </c>
      <c r="M112" s="192"/>
      <c r="N112" s="381">
        <f>L67</f>
        <v>30</v>
      </c>
      <c r="O112" s="382">
        <f>N112*L112</f>
        <v>36.827586206896498</v>
      </c>
      <c r="P112" s="323"/>
      <c r="Q112" s="323"/>
    </row>
    <row r="113" spans="1:17" ht="15.75" customHeight="1">
      <c r="A113" s="5"/>
      <c r="B113" s="319"/>
      <c r="C113" s="51"/>
      <c r="D113" s="51"/>
      <c r="E113" s="51"/>
      <c r="F113" s="51"/>
      <c r="G113" s="51"/>
      <c r="H113" s="51"/>
      <c r="I113" s="51"/>
      <c r="J113" s="51"/>
      <c r="K113" s="51"/>
      <c r="L113" s="51"/>
      <c r="M113" s="6"/>
      <c r="N113" s="382">
        <f>SUM(N110:N112)</f>
        <v>110</v>
      </c>
      <c r="O113" s="382">
        <f>SUM(O110:O112)</f>
        <v>139.99999999999969</v>
      </c>
      <c r="P113" s="323"/>
      <c r="Q113" s="323"/>
    </row>
    <row r="114" spans="1:17" ht="15.75" customHeight="1">
      <c r="A114" s="5"/>
      <c r="B114" s="319"/>
      <c r="C114" s="51"/>
      <c r="D114" s="51"/>
      <c r="E114" s="51"/>
      <c r="F114" s="51"/>
      <c r="G114" s="51"/>
      <c r="H114" s="51"/>
      <c r="I114" s="51"/>
      <c r="J114" s="51"/>
      <c r="K114" s="51"/>
      <c r="L114" s="51"/>
      <c r="M114" s="51"/>
      <c r="N114" s="51"/>
      <c r="O114" s="51"/>
      <c r="P114" s="323"/>
      <c r="Q114" s="323"/>
    </row>
    <row r="115" spans="1:17" ht="15.75" customHeight="1">
      <c r="A115" s="5"/>
      <c r="B115" s="319"/>
      <c r="C115" s="51"/>
      <c r="D115" s="51"/>
      <c r="E115" s="51"/>
      <c r="F115" s="51"/>
      <c r="G115" s="51"/>
      <c r="H115" s="51"/>
      <c r="I115" s="51"/>
      <c r="J115" s="51"/>
      <c r="K115" s="51"/>
      <c r="L115" s="604" t="s">
        <v>223</v>
      </c>
      <c r="M115" s="605"/>
      <c r="N115" s="383">
        <f>O113/N113-1</f>
        <v>0.27272727272726982</v>
      </c>
      <c r="O115" s="51"/>
      <c r="P115" s="323"/>
      <c r="Q115" s="323"/>
    </row>
    <row r="116" spans="1:17" ht="15.75" customHeight="1">
      <c r="A116" s="5"/>
      <c r="B116" s="319"/>
      <c r="C116" s="384" t="s">
        <v>224</v>
      </c>
      <c r="D116" s="75"/>
      <c r="E116" s="75"/>
      <c r="F116" s="75"/>
      <c r="G116" s="51"/>
      <c r="H116" s="51"/>
      <c r="I116" s="51"/>
      <c r="J116" s="51"/>
      <c r="K116" s="51"/>
      <c r="L116" s="51"/>
      <c r="M116" s="51"/>
      <c r="N116" s="51"/>
      <c r="O116" s="51"/>
      <c r="P116" s="323"/>
      <c r="Q116" s="323"/>
    </row>
    <row r="117" spans="1:17" ht="15.75" customHeight="1">
      <c r="A117" s="5"/>
      <c r="B117" s="319"/>
      <c r="C117" s="58"/>
      <c r="D117" s="56" t="s">
        <v>33</v>
      </c>
      <c r="E117" s="56" t="s">
        <v>34</v>
      </c>
      <c r="F117" s="56" t="s">
        <v>35</v>
      </c>
      <c r="G117" s="51"/>
      <c r="H117" s="51"/>
      <c r="I117" s="51"/>
      <c r="J117" s="51"/>
      <c r="K117" s="51"/>
      <c r="L117" s="51"/>
      <c r="M117" s="51"/>
      <c r="N117" s="51"/>
      <c r="O117" s="51"/>
      <c r="P117" s="323"/>
      <c r="Q117" s="323"/>
    </row>
    <row r="118" spans="1:17" ht="15.75" customHeight="1">
      <c r="A118" s="5"/>
      <c r="B118" s="319"/>
      <c r="C118" s="354" t="s">
        <v>33</v>
      </c>
      <c r="D118" s="385">
        <f>D77*L110</f>
        <v>0</v>
      </c>
      <c r="E118" s="385">
        <f>E77*L110</f>
        <v>0.32241379310344748</v>
      </c>
      <c r="F118" s="385">
        <f>F77*L110</f>
        <v>0</v>
      </c>
      <c r="G118" s="51"/>
      <c r="H118" s="51"/>
      <c r="I118" s="51"/>
      <c r="J118" s="51"/>
      <c r="K118" s="51"/>
      <c r="L118" s="51"/>
      <c r="M118" s="51"/>
      <c r="N118" s="51"/>
      <c r="O118" s="51"/>
      <c r="P118" s="323"/>
      <c r="Q118" s="323"/>
    </row>
    <row r="119" spans="1:17" ht="15.75" customHeight="1">
      <c r="A119" s="5"/>
      <c r="B119" s="319"/>
      <c r="C119" s="150" t="s">
        <v>34</v>
      </c>
      <c r="D119" s="306">
        <f>D78*L111</f>
        <v>0.68965517241379504</v>
      </c>
      <c r="E119" s="306">
        <f>E78*L111</f>
        <v>0</v>
      </c>
      <c r="F119" s="306">
        <f>F78*L111</f>
        <v>0.82758620689655404</v>
      </c>
      <c r="G119" s="51"/>
      <c r="H119" s="51"/>
      <c r="I119" s="51"/>
      <c r="J119" s="51"/>
      <c r="K119" s="51"/>
      <c r="L119" s="51"/>
      <c r="M119" s="51"/>
      <c r="N119" s="51"/>
      <c r="O119" s="51"/>
      <c r="P119" s="323"/>
      <c r="Q119" s="323"/>
    </row>
    <row r="120" spans="1:17" ht="15.75" customHeight="1">
      <c r="A120" s="5"/>
      <c r="B120" s="319"/>
      <c r="C120" s="150" t="s">
        <v>35</v>
      </c>
      <c r="D120" s="306">
        <f>D79*L112</f>
        <v>0</v>
      </c>
      <c r="E120" s="306">
        <f>E79*L112</f>
        <v>0.30689655172413749</v>
      </c>
      <c r="F120" s="306">
        <f>F79*L112</f>
        <v>0</v>
      </c>
      <c r="G120" s="51"/>
      <c r="H120" s="51"/>
      <c r="I120" s="51"/>
      <c r="J120" s="51"/>
      <c r="K120" s="51"/>
      <c r="L120" s="51"/>
      <c r="M120" s="51"/>
      <c r="N120" s="51"/>
      <c r="O120" s="51"/>
      <c r="P120" s="323"/>
      <c r="Q120" s="323"/>
    </row>
    <row r="121" spans="1:17" ht="15.75" customHeight="1">
      <c r="A121" s="5"/>
      <c r="B121" s="319"/>
      <c r="C121" s="386" t="s">
        <v>159</v>
      </c>
      <c r="D121" s="306">
        <f t="shared" ref="D121:F122" si="2">D81</f>
        <v>0.2</v>
      </c>
      <c r="E121" s="306">
        <f t="shared" si="2"/>
        <v>0.1875</v>
      </c>
      <c r="F121" s="306">
        <f t="shared" si="2"/>
        <v>0.2</v>
      </c>
      <c r="G121" s="51"/>
      <c r="H121" s="51"/>
      <c r="I121" s="51"/>
      <c r="J121" s="51"/>
      <c r="K121" s="51"/>
      <c r="L121" s="51"/>
      <c r="M121" s="51"/>
      <c r="N121" s="51"/>
      <c r="O121" s="51"/>
      <c r="P121" s="323"/>
      <c r="Q121" s="323"/>
    </row>
    <row r="122" spans="1:17" ht="15.75" customHeight="1">
      <c r="A122" s="5"/>
      <c r="B122" s="319"/>
      <c r="C122" s="386" t="s">
        <v>160</v>
      </c>
      <c r="D122" s="306">
        <f t="shared" si="2"/>
        <v>0.2</v>
      </c>
      <c r="E122" s="306">
        <f t="shared" si="2"/>
        <v>6.25E-2</v>
      </c>
      <c r="F122" s="306">
        <f t="shared" si="2"/>
        <v>0.2</v>
      </c>
      <c r="G122" s="51"/>
      <c r="H122" s="51"/>
      <c r="I122" s="51"/>
      <c r="J122" s="51"/>
      <c r="K122" s="51"/>
      <c r="L122" s="51"/>
      <c r="M122" s="51"/>
      <c r="N122" s="51"/>
      <c r="O122" s="51"/>
      <c r="P122" s="323"/>
      <c r="Q122" s="323"/>
    </row>
    <row r="123" spans="1:17" ht="15.75" customHeight="1">
      <c r="A123" s="5"/>
      <c r="B123" s="319"/>
      <c r="C123" s="363" t="s">
        <v>162</v>
      </c>
      <c r="D123" s="387">
        <f>D110</f>
        <v>0.2</v>
      </c>
      <c r="E123" s="387">
        <f>D111</f>
        <v>0.5</v>
      </c>
      <c r="F123" s="387">
        <f>D112</f>
        <v>0</v>
      </c>
      <c r="G123" s="51"/>
      <c r="H123" s="51"/>
      <c r="I123" s="51"/>
      <c r="J123" s="51"/>
      <c r="K123" s="51"/>
      <c r="L123" s="51"/>
      <c r="M123" s="51"/>
      <c r="N123" s="51"/>
      <c r="O123" s="51"/>
      <c r="P123" s="323"/>
      <c r="Q123" s="323"/>
    </row>
    <row r="124" spans="1:17" ht="15.75" customHeight="1">
      <c r="A124" s="5"/>
      <c r="B124" s="319"/>
      <c r="C124" s="56" t="s">
        <v>87</v>
      </c>
      <c r="D124" s="246">
        <f>SUM(D118:D123)</f>
        <v>1.289655172413795</v>
      </c>
      <c r="E124" s="246">
        <f>SUM(E118:E123)</f>
        <v>1.379310344827585</v>
      </c>
      <c r="F124" s="246">
        <f>SUM(F118:F123)</f>
        <v>1.227586206896554</v>
      </c>
      <c r="G124" s="51"/>
      <c r="H124" s="51"/>
      <c r="I124" s="51"/>
      <c r="J124" s="51"/>
      <c r="K124" s="51"/>
      <c r="L124" s="51"/>
      <c r="M124" s="51"/>
      <c r="N124" s="51"/>
      <c r="O124" s="51"/>
      <c r="P124" s="323"/>
      <c r="Q124" s="323"/>
    </row>
    <row r="125" spans="1:17" ht="15.75" customHeight="1">
      <c r="A125" s="5"/>
      <c r="B125" s="319"/>
      <c r="C125" s="388"/>
      <c r="D125" s="388"/>
      <c r="E125" s="388"/>
      <c r="F125" s="388"/>
      <c r="G125" s="75"/>
      <c r="H125" s="51"/>
      <c r="I125" s="51"/>
      <c r="J125" s="51"/>
      <c r="K125" s="51"/>
      <c r="L125" s="51"/>
      <c r="M125" s="51"/>
      <c r="N125" s="51"/>
      <c r="O125" s="51"/>
      <c r="P125" s="323"/>
      <c r="Q125" s="323"/>
    </row>
    <row r="126" spans="1:17" ht="15.75" customHeight="1">
      <c r="A126" s="5"/>
      <c r="B126" s="319"/>
      <c r="C126" s="389" t="s">
        <v>131</v>
      </c>
      <c r="D126" s="390">
        <f>D73</f>
        <v>100</v>
      </c>
      <c r="E126" s="390">
        <f>E73</f>
        <v>80</v>
      </c>
      <c r="F126" s="390">
        <f>F73</f>
        <v>50</v>
      </c>
      <c r="G126" s="390">
        <f>SUM(D126:F126)</f>
        <v>230</v>
      </c>
      <c r="H126" s="51"/>
      <c r="I126" s="51"/>
      <c r="J126" s="51"/>
      <c r="K126" s="51"/>
      <c r="L126" s="51"/>
      <c r="M126" s="51"/>
      <c r="N126" s="51"/>
      <c r="O126" s="51"/>
      <c r="P126" s="323"/>
      <c r="Q126" s="323"/>
    </row>
    <row r="127" spans="1:17" ht="15.75" customHeight="1">
      <c r="A127" s="5"/>
      <c r="B127" s="319"/>
      <c r="C127" s="388"/>
      <c r="D127" s="388"/>
      <c r="E127" s="388"/>
      <c r="F127" s="388"/>
      <c r="G127" s="388"/>
      <c r="H127" s="51"/>
      <c r="I127" s="51"/>
      <c r="J127" s="51"/>
      <c r="K127" s="51"/>
      <c r="L127" s="51"/>
      <c r="M127" s="51"/>
      <c r="N127" s="51"/>
      <c r="O127" s="51"/>
      <c r="P127" s="323"/>
      <c r="Q127" s="323"/>
    </row>
    <row r="128" spans="1:17" ht="35.450000000000003" customHeight="1">
      <c r="A128" s="5"/>
      <c r="B128" s="319"/>
      <c r="C128" s="391" t="s">
        <v>225</v>
      </c>
      <c r="D128" s="359">
        <f>D126*D124</f>
        <v>128.9655172413795</v>
      </c>
      <c r="E128" s="359">
        <f>E126*E124</f>
        <v>110.3448275862068</v>
      </c>
      <c r="F128" s="359">
        <f>F126*F124</f>
        <v>61.379310344827701</v>
      </c>
      <c r="G128" s="359">
        <f>SUM(D128:F128)</f>
        <v>300.68965517241401</v>
      </c>
      <c r="H128" s="48" t="s">
        <v>226</v>
      </c>
      <c r="I128" s="392">
        <f>G128/G126-1</f>
        <v>0.30734632683658258</v>
      </c>
      <c r="J128" s="51"/>
      <c r="K128" s="51"/>
      <c r="L128" s="51"/>
      <c r="M128" s="51"/>
      <c r="N128" s="51"/>
      <c r="O128" s="51"/>
      <c r="P128" s="323"/>
      <c r="Q128" s="323"/>
    </row>
    <row r="129" spans="1:17" ht="15.75" customHeight="1">
      <c r="A129" s="5"/>
      <c r="B129" s="319"/>
      <c r="C129" s="60"/>
      <c r="D129" s="60"/>
      <c r="E129" s="60"/>
      <c r="F129" s="60"/>
      <c r="G129" s="60"/>
      <c r="H129" s="51"/>
      <c r="I129" s="51"/>
      <c r="J129" s="51"/>
      <c r="K129" s="51"/>
      <c r="L129" s="51"/>
      <c r="M129" s="51"/>
      <c r="N129" s="51"/>
      <c r="O129" s="51"/>
      <c r="P129" s="324"/>
      <c r="Q129" s="324"/>
    </row>
    <row r="130" spans="1:17" ht="15.75" customHeight="1">
      <c r="A130" s="5"/>
      <c r="B130" s="319"/>
      <c r="C130" s="51"/>
      <c r="D130" s="51"/>
      <c r="E130" s="51"/>
      <c r="F130" s="51"/>
      <c r="G130" s="51"/>
      <c r="H130" s="51"/>
      <c r="I130" s="51"/>
      <c r="J130" s="51"/>
      <c r="K130" s="51"/>
      <c r="L130" s="51"/>
      <c r="M130" s="51"/>
      <c r="N130" s="51"/>
      <c r="O130" s="51"/>
      <c r="P130" s="324"/>
      <c r="Q130" s="324"/>
    </row>
    <row r="131" spans="1:17" ht="15.75" customHeight="1">
      <c r="A131" s="5"/>
      <c r="B131" s="585" t="s">
        <v>14</v>
      </c>
      <c r="C131" s="585"/>
      <c r="D131" s="585"/>
      <c r="E131" s="585"/>
      <c r="F131" s="585"/>
      <c r="G131" s="585"/>
      <c r="H131" s="585"/>
      <c r="I131" s="586" t="s">
        <v>15</v>
      </c>
      <c r="J131" s="586"/>
      <c r="K131" s="586"/>
      <c r="L131" s="586"/>
      <c r="M131" s="586"/>
      <c r="N131" s="586"/>
      <c r="O131" s="578"/>
      <c r="P131" s="393"/>
      <c r="Q131" s="324"/>
    </row>
    <row r="132" spans="1:17" ht="12.75" customHeight="1">
      <c r="A132" s="5"/>
      <c r="B132" s="86"/>
      <c r="C132" s="86"/>
      <c r="D132" s="86"/>
      <c r="E132" s="86"/>
      <c r="F132" s="86"/>
      <c r="G132" s="86"/>
      <c r="H132" s="86"/>
      <c r="I132" s="86"/>
      <c r="J132" s="86"/>
      <c r="K132" s="86"/>
      <c r="L132" s="86"/>
      <c r="M132" s="86"/>
      <c r="N132" s="86"/>
      <c r="O132" s="86"/>
      <c r="P132" s="324"/>
      <c r="Q132" s="324"/>
    </row>
    <row r="133" spans="1:17" ht="12.75" customHeight="1">
      <c r="A133" s="5"/>
      <c r="B133" s="86"/>
      <c r="C133" s="86"/>
      <c r="D133" s="86"/>
      <c r="E133" s="86"/>
      <c r="F133" s="86"/>
      <c r="G133" s="86"/>
      <c r="H133" s="86"/>
      <c r="I133" s="86"/>
      <c r="J133" s="86"/>
      <c r="K133" s="86"/>
      <c r="L133" s="86"/>
      <c r="M133" s="86"/>
      <c r="N133" s="86"/>
      <c r="O133" s="86"/>
      <c r="P133" s="324"/>
      <c r="Q133" s="324"/>
    </row>
    <row r="134" spans="1:17" ht="12.75" customHeight="1">
      <c r="A134" s="5"/>
      <c r="B134" s="86"/>
      <c r="C134" s="86"/>
      <c r="D134" s="86"/>
      <c r="E134" s="86"/>
      <c r="F134" s="86"/>
      <c r="G134" s="86"/>
      <c r="H134" s="86"/>
      <c r="I134" s="86"/>
      <c r="J134" s="86"/>
      <c r="K134" s="86"/>
      <c r="L134" s="86"/>
      <c r="M134" s="86"/>
      <c r="N134" s="86"/>
      <c r="O134" s="86"/>
      <c r="P134" s="324"/>
      <c r="Q134" s="324"/>
    </row>
    <row r="135" spans="1:17" ht="12.75" customHeight="1">
      <c r="A135" s="5"/>
      <c r="B135" s="86"/>
      <c r="C135" s="86"/>
      <c r="D135" s="86"/>
      <c r="E135" s="86"/>
      <c r="F135" s="86"/>
      <c r="G135" s="86"/>
      <c r="H135" s="86"/>
      <c r="I135" s="86"/>
      <c r="J135" s="86"/>
      <c r="K135" s="86"/>
      <c r="L135" s="86"/>
      <c r="M135" s="86"/>
      <c r="N135" s="86"/>
      <c r="O135" s="86"/>
      <c r="P135" s="324"/>
      <c r="Q135" s="324"/>
    </row>
    <row r="136" spans="1:17" ht="12.75" customHeight="1">
      <c r="A136" s="5"/>
      <c r="B136" s="86"/>
      <c r="C136" s="86"/>
      <c r="D136" s="86"/>
      <c r="E136" s="86"/>
      <c r="F136" s="86"/>
      <c r="G136" s="86"/>
      <c r="H136" s="86"/>
      <c r="I136" s="86"/>
      <c r="J136" s="86"/>
      <c r="K136" s="86"/>
      <c r="L136" s="86"/>
      <c r="M136" s="86"/>
      <c r="N136" s="86"/>
      <c r="O136" s="86"/>
      <c r="P136" s="324"/>
      <c r="Q136" s="324"/>
    </row>
    <row r="137" spans="1:17" ht="12.75" customHeight="1">
      <c r="A137" s="5"/>
      <c r="B137" s="86"/>
      <c r="C137" s="86"/>
      <c r="D137" s="86"/>
      <c r="E137" s="86"/>
      <c r="F137" s="86"/>
      <c r="G137" s="86"/>
      <c r="H137" s="86"/>
      <c r="I137" s="86"/>
      <c r="J137" s="86"/>
      <c r="K137" s="86"/>
      <c r="L137" s="86"/>
      <c r="M137" s="86"/>
      <c r="N137" s="86"/>
      <c r="O137" s="86"/>
      <c r="P137" s="324"/>
      <c r="Q137" s="324"/>
    </row>
    <row r="138" spans="1:17" ht="12.75" customHeight="1">
      <c r="A138" s="5"/>
      <c r="B138" s="86"/>
      <c r="C138" s="86"/>
      <c r="D138" s="86"/>
      <c r="E138" s="86"/>
      <c r="F138" s="86"/>
      <c r="G138" s="86"/>
      <c r="H138" s="86"/>
      <c r="I138" s="86"/>
      <c r="J138" s="86"/>
      <c r="K138" s="86"/>
      <c r="L138" s="86"/>
      <c r="M138" s="86"/>
      <c r="N138" s="86"/>
      <c r="O138" s="86"/>
      <c r="P138" s="324"/>
      <c r="Q138" s="324"/>
    </row>
    <row r="139" spans="1:17" ht="12.75" customHeight="1">
      <c r="A139" s="5"/>
      <c r="B139" s="86"/>
      <c r="C139" s="86"/>
      <c r="D139" s="86"/>
      <c r="E139" s="86"/>
      <c r="F139" s="86"/>
      <c r="G139" s="86"/>
      <c r="H139" s="86"/>
      <c r="I139" s="86"/>
      <c r="J139" s="86"/>
      <c r="K139" s="86"/>
      <c r="L139" s="86"/>
      <c r="M139" s="86"/>
      <c r="N139" s="86"/>
      <c r="O139" s="86"/>
      <c r="P139" s="324"/>
      <c r="Q139" s="324"/>
    </row>
    <row r="140" spans="1:17" ht="12.75" customHeight="1">
      <c r="A140" s="5"/>
      <c r="B140" s="86"/>
      <c r="C140" s="86"/>
      <c r="D140" s="86"/>
      <c r="E140" s="86"/>
      <c r="F140" s="86"/>
      <c r="G140" s="86"/>
      <c r="H140" s="86"/>
      <c r="I140" s="86"/>
      <c r="J140" s="86"/>
      <c r="K140" s="86"/>
      <c r="L140" s="86"/>
      <c r="M140" s="86"/>
      <c r="N140" s="86"/>
      <c r="O140" s="86"/>
      <c r="P140" s="324"/>
      <c r="Q140" s="324"/>
    </row>
    <row r="141" spans="1:17" s="580" customFormat="1" ht="12.75" customHeight="1">
      <c r="A141" s="5"/>
      <c r="B141" s="86"/>
      <c r="C141" s="86"/>
      <c r="D141" s="86"/>
      <c r="E141" s="86"/>
      <c r="F141" s="86"/>
      <c r="G141" s="86"/>
      <c r="H141" s="86"/>
      <c r="I141" s="86"/>
      <c r="J141" s="86"/>
      <c r="K141" s="86"/>
      <c r="L141" s="86"/>
      <c r="M141" s="86"/>
      <c r="N141" s="86"/>
      <c r="O141" s="86"/>
      <c r="P141" s="324"/>
      <c r="Q141" s="324"/>
    </row>
    <row r="142" spans="1:17" s="580" customFormat="1" ht="12.75" customHeight="1"/>
  </sheetData>
  <mergeCells count="15">
    <mergeCell ref="B16:O16"/>
    <mergeCell ref="I131:N131"/>
    <mergeCell ref="I7:N7"/>
    <mergeCell ref="B131:H131"/>
    <mergeCell ref="B7:H7"/>
    <mergeCell ref="C10:O13"/>
    <mergeCell ref="C42:O43"/>
    <mergeCell ref="C44:O45"/>
    <mergeCell ref="L115:M115"/>
    <mergeCell ref="C52:K52"/>
    <mergeCell ref="C18:M18"/>
    <mergeCell ref="C29:M29"/>
    <mergeCell ref="C56:O58"/>
    <mergeCell ref="C59:O61"/>
    <mergeCell ref="C48:K48"/>
  </mergeCells>
  <hyperlinks>
    <hyperlink ref="O4" location="Índice!A1" display="Volver al índice" xr:uid="{00000000-0004-0000-0C00-000001000000}"/>
    <hyperlink ref="B4" location="Ejercicios!A1" display="Volver a ejercicios" xr:uid="{593786A9-0C5A-49C5-A9B8-7BF4E3D5761A}"/>
  </hyperlinks>
  <pageMargins left="0.75" right="0.75" top="1" bottom="1" header="0.5" footer="0.5"/>
  <pageSetup scale="62" orientation="landscape"/>
  <headerFooter>
    <oddFooter>&amp;R&amp;"Arial,Regular"&amp;10&amp;K000000Rta_14.10</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94"/>
  <sheetViews>
    <sheetView showGridLines="0" workbookViewId="0">
      <selection activeCell="B16" sqref="B16"/>
    </sheetView>
  </sheetViews>
  <sheetFormatPr baseColWidth="10" defaultColWidth="10.85546875" defaultRowHeight="12.75" customHeight="1"/>
  <cols>
    <col min="1" max="1" width="9.140625" style="1" customWidth="1"/>
    <col min="2" max="2" width="9.5703125" style="1" customWidth="1"/>
    <col min="3" max="3" width="9.42578125" style="1" customWidth="1"/>
    <col min="4" max="4" width="9.140625" style="1" customWidth="1"/>
    <col min="5" max="5" width="11.5703125" style="1" customWidth="1"/>
    <col min="6" max="10" width="9.140625" style="1" customWidth="1"/>
    <col min="11" max="11" width="14.42578125" style="1" customWidth="1"/>
    <col min="12" max="13" width="9.140625" style="1" customWidth="1"/>
    <col min="14" max="14" width="13.42578125" style="1" customWidth="1"/>
    <col min="15" max="19" width="10.85546875" style="1" customWidth="1"/>
    <col min="20" max="20" width="10.85546875" style="580" customWidth="1"/>
    <col min="21" max="21" width="10.85546875" style="1" customWidth="1"/>
    <col min="22" max="16384" width="10.85546875" style="1"/>
  </cols>
  <sheetData>
    <row r="1" spans="1:20" ht="12.75" customHeight="1">
      <c r="A1" s="2"/>
      <c r="B1" s="3"/>
      <c r="C1" s="3"/>
      <c r="D1" s="3"/>
      <c r="E1" s="3"/>
      <c r="F1" s="3"/>
      <c r="G1" s="3"/>
      <c r="H1" s="3"/>
      <c r="I1" s="3"/>
      <c r="J1" s="3"/>
      <c r="K1" s="3"/>
      <c r="L1" s="3"/>
      <c r="M1" s="3"/>
      <c r="N1" s="3"/>
      <c r="O1" s="228"/>
      <c r="P1" s="228"/>
      <c r="Q1" s="228"/>
      <c r="R1" s="228"/>
      <c r="S1" s="228"/>
      <c r="T1" s="233"/>
    </row>
    <row r="2" spans="1:20" ht="12.75" customHeight="1">
      <c r="A2" s="5"/>
      <c r="B2" s="6"/>
      <c r="C2" s="6"/>
      <c r="D2" s="6"/>
      <c r="E2" s="6"/>
      <c r="F2" s="6"/>
      <c r="G2" s="6"/>
      <c r="H2" s="6"/>
      <c r="I2" s="6"/>
      <c r="J2" s="6"/>
      <c r="K2" s="6"/>
      <c r="L2" s="6"/>
      <c r="M2" s="6"/>
      <c r="N2" s="6"/>
      <c r="O2" s="312" t="s">
        <v>1</v>
      </c>
      <c r="P2" s="311"/>
      <c r="Q2" s="311"/>
      <c r="R2" s="311"/>
      <c r="S2" s="311"/>
      <c r="T2" s="311"/>
    </row>
    <row r="3" spans="1:20" ht="12.75" customHeight="1">
      <c r="A3" s="5"/>
      <c r="B3" s="6"/>
      <c r="C3" s="6"/>
      <c r="D3" s="6"/>
      <c r="E3" s="6"/>
      <c r="F3" s="6"/>
      <c r="G3" s="6"/>
      <c r="H3" s="6"/>
      <c r="I3" s="6"/>
      <c r="J3" s="6"/>
      <c r="K3" s="6"/>
      <c r="L3" s="6"/>
      <c r="M3" s="6"/>
      <c r="N3" s="6"/>
      <c r="O3" s="342"/>
      <c r="P3" s="233"/>
      <c r="Q3" s="233"/>
      <c r="R3" s="233"/>
      <c r="S3" s="233"/>
      <c r="T3" s="233"/>
    </row>
    <row r="4" spans="1:20" ht="12.75" customHeight="1">
      <c r="A4" s="5"/>
      <c r="B4" s="575" t="s">
        <v>389</v>
      </c>
      <c r="C4" s="6"/>
      <c r="D4" s="6"/>
      <c r="E4" s="6"/>
      <c r="F4" s="6"/>
      <c r="G4" s="6"/>
      <c r="H4" s="6"/>
      <c r="I4" s="6"/>
      <c r="J4" s="6"/>
      <c r="K4" s="6"/>
      <c r="L4" s="6"/>
      <c r="M4" s="6"/>
      <c r="N4" s="6"/>
      <c r="O4" s="577" t="s">
        <v>373</v>
      </c>
      <c r="P4" s="313"/>
      <c r="Q4" s="233"/>
      <c r="R4" s="233"/>
      <c r="S4" s="233"/>
      <c r="T4" s="233"/>
    </row>
    <row r="5" spans="1:20" ht="12.75" customHeight="1">
      <c r="A5" s="5"/>
      <c r="B5" s="89"/>
      <c r="C5" s="6"/>
      <c r="D5" s="6"/>
      <c r="E5" s="6"/>
      <c r="F5" s="6"/>
      <c r="G5" s="6"/>
      <c r="H5" s="6"/>
      <c r="I5" s="6"/>
      <c r="J5" s="6"/>
      <c r="K5" s="6"/>
      <c r="L5" s="6"/>
      <c r="M5" s="6"/>
      <c r="N5" s="6"/>
      <c r="O5" s="232"/>
      <c r="P5" s="313"/>
      <c r="Q5" s="233"/>
      <c r="R5" s="233"/>
      <c r="S5" s="233"/>
      <c r="T5" s="233"/>
    </row>
    <row r="6" spans="1:20" ht="12.75" customHeight="1">
      <c r="A6" s="5"/>
      <c r="B6" s="6"/>
      <c r="C6" s="6"/>
      <c r="D6" s="6"/>
      <c r="E6" s="6"/>
      <c r="F6" s="6"/>
      <c r="G6" s="6"/>
      <c r="H6" s="6"/>
      <c r="I6" s="6"/>
      <c r="J6" s="6"/>
      <c r="K6" s="6"/>
      <c r="L6" s="6"/>
      <c r="M6" s="6"/>
      <c r="N6" s="6"/>
      <c r="O6" s="233"/>
      <c r="P6" s="233"/>
      <c r="Q6" s="233"/>
      <c r="R6" s="233"/>
      <c r="S6" s="233"/>
      <c r="T6" s="233"/>
    </row>
    <row r="7" spans="1:20" ht="18.75" customHeight="1">
      <c r="A7" s="5"/>
      <c r="B7" s="585" t="s">
        <v>65</v>
      </c>
      <c r="C7" s="585"/>
      <c r="D7" s="585"/>
      <c r="E7" s="585"/>
      <c r="F7" s="585"/>
      <c r="G7" s="585"/>
      <c r="H7" s="585"/>
      <c r="I7" s="586"/>
      <c r="J7" s="586"/>
      <c r="K7" s="586"/>
      <c r="L7" s="586"/>
      <c r="M7" s="586"/>
      <c r="N7" s="586"/>
      <c r="O7" s="578"/>
      <c r="P7" s="233"/>
      <c r="Q7" s="233"/>
      <c r="R7" s="233"/>
      <c r="S7" s="233"/>
      <c r="T7" s="233"/>
    </row>
    <row r="8" spans="1:20" ht="12.75" customHeight="1">
      <c r="A8" s="5"/>
      <c r="B8" s="6"/>
      <c r="C8" s="6"/>
      <c r="D8" s="6"/>
      <c r="E8" s="6"/>
      <c r="F8" s="6"/>
      <c r="G8" s="6"/>
      <c r="H8" s="6"/>
      <c r="I8" s="6"/>
      <c r="J8" s="6"/>
      <c r="K8" s="6"/>
      <c r="L8" s="6"/>
      <c r="M8" s="6"/>
      <c r="N8" s="6"/>
      <c r="O8" s="233"/>
      <c r="P8" s="233"/>
      <c r="Q8" s="233"/>
      <c r="R8" s="233"/>
      <c r="S8" s="233"/>
      <c r="T8" s="233"/>
    </row>
    <row r="9" spans="1:20" ht="12.75" customHeight="1">
      <c r="A9" s="5"/>
      <c r="B9" s="6"/>
      <c r="C9" s="6"/>
      <c r="D9" s="6"/>
      <c r="E9" s="6"/>
      <c r="F9" s="6"/>
      <c r="G9" s="6"/>
      <c r="H9" s="6"/>
      <c r="I9" s="6"/>
      <c r="J9" s="6"/>
      <c r="K9" s="6"/>
      <c r="L9" s="6"/>
      <c r="M9" s="6"/>
      <c r="N9" s="6"/>
      <c r="O9" s="233"/>
      <c r="P9" s="233"/>
      <c r="Q9" s="233"/>
      <c r="R9" s="233"/>
      <c r="S9" s="233"/>
      <c r="T9" s="233"/>
    </row>
    <row r="10" spans="1:20" ht="13.7" customHeight="1">
      <c r="A10" s="5"/>
      <c r="B10" s="24" t="s">
        <v>227</v>
      </c>
      <c r="C10" s="596" t="s">
        <v>58</v>
      </c>
      <c r="D10" s="597"/>
      <c r="E10" s="597"/>
      <c r="F10" s="597"/>
      <c r="G10" s="597"/>
      <c r="H10" s="597"/>
      <c r="I10" s="597"/>
      <c r="J10" s="597"/>
      <c r="K10" s="597"/>
      <c r="L10" s="597"/>
      <c r="M10" s="597"/>
      <c r="N10" s="597"/>
      <c r="O10" s="597"/>
      <c r="P10" s="233"/>
      <c r="Q10" s="233"/>
      <c r="R10" s="233"/>
      <c r="S10" s="233"/>
      <c r="T10" s="233"/>
    </row>
    <row r="11" spans="1:20" ht="12.75" customHeight="1">
      <c r="A11" s="5"/>
      <c r="B11" s="6"/>
      <c r="C11" s="597"/>
      <c r="D11" s="597"/>
      <c r="E11" s="597"/>
      <c r="F11" s="597"/>
      <c r="G11" s="597"/>
      <c r="H11" s="597"/>
      <c r="I11" s="597"/>
      <c r="J11" s="597"/>
      <c r="K11" s="597"/>
      <c r="L11" s="597"/>
      <c r="M11" s="597"/>
      <c r="N11" s="597"/>
      <c r="O11" s="597"/>
      <c r="P11" s="233"/>
      <c r="Q11" s="233"/>
      <c r="R11" s="233"/>
      <c r="S11" s="233"/>
      <c r="T11" s="233"/>
    </row>
    <row r="12" spans="1:20" ht="12.75" customHeight="1">
      <c r="A12" s="5"/>
      <c r="B12" s="6"/>
      <c r="C12" s="597"/>
      <c r="D12" s="597"/>
      <c r="E12" s="597"/>
      <c r="F12" s="597"/>
      <c r="G12" s="597"/>
      <c r="H12" s="597"/>
      <c r="I12" s="597"/>
      <c r="J12" s="597"/>
      <c r="K12" s="597"/>
      <c r="L12" s="597"/>
      <c r="M12" s="597"/>
      <c r="N12" s="597"/>
      <c r="O12" s="597"/>
      <c r="P12" s="233"/>
      <c r="Q12" s="233"/>
      <c r="R12" s="233"/>
      <c r="S12" s="233"/>
      <c r="T12" s="233"/>
    </row>
    <row r="13" spans="1:20" ht="12.75" customHeight="1">
      <c r="A13" s="5"/>
      <c r="B13" s="6"/>
      <c r="C13" s="6"/>
      <c r="D13" s="6"/>
      <c r="E13" s="6"/>
      <c r="F13" s="6"/>
      <c r="G13" s="6"/>
      <c r="H13" s="6"/>
      <c r="I13" s="6"/>
      <c r="J13" s="6"/>
      <c r="K13" s="6"/>
      <c r="L13" s="6"/>
      <c r="M13" s="6"/>
      <c r="N13" s="6"/>
      <c r="O13" s="233"/>
      <c r="P13" s="233"/>
      <c r="Q13" s="233"/>
      <c r="R13" s="233"/>
      <c r="S13" s="233"/>
      <c r="T13" s="233"/>
    </row>
    <row r="14" spans="1:20" ht="12.75" customHeight="1">
      <c r="A14" s="5"/>
      <c r="B14" s="6"/>
      <c r="C14" s="6"/>
      <c r="D14" s="6"/>
      <c r="E14" s="6"/>
      <c r="F14" s="6"/>
      <c r="G14" s="6"/>
      <c r="H14" s="6"/>
      <c r="I14" s="6"/>
      <c r="J14" s="6"/>
      <c r="K14" s="6"/>
      <c r="L14" s="6"/>
      <c r="M14" s="6"/>
      <c r="N14" s="6"/>
      <c r="O14" s="233"/>
      <c r="P14" s="233"/>
      <c r="Q14" s="233"/>
      <c r="R14" s="233"/>
      <c r="S14" s="233"/>
      <c r="T14" s="233"/>
    </row>
    <row r="15" spans="1:20" ht="18.75" customHeight="1">
      <c r="A15" s="5"/>
      <c r="B15" s="585" t="s">
        <v>234</v>
      </c>
      <c r="C15" s="585"/>
      <c r="D15" s="585"/>
      <c r="E15" s="585"/>
      <c r="F15" s="585"/>
      <c r="G15" s="585"/>
      <c r="H15" s="585"/>
      <c r="I15" s="585"/>
      <c r="J15" s="585"/>
      <c r="K15" s="585"/>
      <c r="L15" s="585"/>
      <c r="M15" s="585"/>
      <c r="N15" s="585"/>
      <c r="O15" s="585"/>
      <c r="P15" s="233"/>
      <c r="Q15" s="233"/>
      <c r="R15" s="233"/>
      <c r="S15" s="233"/>
      <c r="T15" s="233"/>
    </row>
    <row r="16" spans="1:20" ht="12.75" customHeight="1">
      <c r="A16" s="5"/>
      <c r="B16" s="6"/>
      <c r="C16" s="317"/>
      <c r="D16" s="317"/>
      <c r="E16" s="6"/>
      <c r="F16" s="6"/>
      <c r="G16" s="6"/>
      <c r="H16" s="6"/>
      <c r="I16" s="6"/>
      <c r="J16" s="6"/>
      <c r="K16" s="6"/>
      <c r="L16" s="6"/>
      <c r="M16" s="6"/>
      <c r="N16" s="6"/>
      <c r="O16" s="233"/>
      <c r="P16" s="233"/>
      <c r="Q16" s="233"/>
      <c r="R16" s="233"/>
      <c r="S16" s="233"/>
      <c r="T16" s="233"/>
    </row>
    <row r="17" spans="1:20" ht="14.25" customHeight="1">
      <c r="A17" s="5"/>
      <c r="B17" s="6"/>
      <c r="C17" s="602" t="s">
        <v>228</v>
      </c>
      <c r="D17" s="603"/>
      <c r="E17" s="603"/>
      <c r="F17" s="603"/>
      <c r="G17" s="603"/>
      <c r="H17" s="603"/>
      <c r="I17" s="603"/>
      <c r="J17" s="603"/>
      <c r="K17" s="603"/>
      <c r="L17" s="603"/>
      <c r="M17" s="603"/>
      <c r="N17" s="603"/>
      <c r="O17" s="233"/>
      <c r="P17" s="233"/>
      <c r="Q17" s="233"/>
      <c r="R17" s="233"/>
      <c r="S17" s="233"/>
      <c r="T17" s="233"/>
    </row>
    <row r="18" spans="1:20" ht="15.75" customHeight="1">
      <c r="A18" s="5"/>
      <c r="B18" s="319"/>
      <c r="C18" s="322"/>
      <c r="D18" s="321"/>
      <c r="E18" s="81"/>
      <c r="F18" s="81"/>
      <c r="G18" s="81"/>
      <c r="H18" s="6"/>
      <c r="I18" s="6"/>
      <c r="J18" s="6"/>
      <c r="K18" s="6"/>
      <c r="L18" s="6"/>
      <c r="M18" s="6"/>
      <c r="N18" s="6"/>
      <c r="O18" s="233"/>
      <c r="P18" s="233"/>
      <c r="Q18" s="233"/>
      <c r="R18" s="233"/>
      <c r="S18" s="233"/>
      <c r="T18" s="233"/>
    </row>
    <row r="19" spans="1:20" ht="15.75" customHeight="1">
      <c r="A19" s="5"/>
      <c r="B19" s="319"/>
      <c r="C19" s="6"/>
      <c r="D19" s="320"/>
      <c r="E19" s="81"/>
      <c r="F19" s="81"/>
      <c r="G19" s="81"/>
      <c r="H19" s="6"/>
      <c r="I19" s="6"/>
      <c r="J19" s="6"/>
      <c r="K19" s="6"/>
      <c r="L19" s="6"/>
      <c r="M19" s="6"/>
      <c r="N19" s="6"/>
      <c r="O19" s="233"/>
      <c r="P19" s="233"/>
      <c r="Q19" s="233"/>
      <c r="R19" s="233"/>
      <c r="S19" s="233"/>
      <c r="T19" s="233"/>
    </row>
    <row r="20" spans="1:20" ht="15.75" customHeight="1">
      <c r="A20" s="5"/>
      <c r="B20" s="319"/>
      <c r="C20" s="6"/>
      <c r="D20" s="320"/>
      <c r="E20" s="81"/>
      <c r="F20" s="81"/>
      <c r="G20" s="81"/>
      <c r="H20" s="6"/>
      <c r="I20" s="6"/>
      <c r="J20" s="6"/>
      <c r="K20" s="6"/>
      <c r="L20" s="6"/>
      <c r="M20" s="6"/>
      <c r="N20" s="6"/>
      <c r="O20" s="233"/>
      <c r="P20" s="233"/>
      <c r="Q20" s="233"/>
      <c r="R20" s="233"/>
      <c r="S20" s="233"/>
      <c r="T20" s="233"/>
    </row>
    <row r="21" spans="1:20" ht="15.75" customHeight="1">
      <c r="A21" s="5"/>
      <c r="B21" s="319"/>
      <c r="C21" s="602" t="s">
        <v>229</v>
      </c>
      <c r="D21" s="603"/>
      <c r="E21" s="603"/>
      <c r="F21" s="603"/>
      <c r="G21" s="603"/>
      <c r="H21" s="603"/>
      <c r="I21" s="603"/>
      <c r="J21" s="603"/>
      <c r="K21" s="603"/>
      <c r="L21" s="603"/>
      <c r="M21" s="603"/>
      <c r="N21" s="603"/>
      <c r="O21" s="233"/>
      <c r="P21" s="233"/>
      <c r="Q21" s="233"/>
      <c r="R21" s="233"/>
      <c r="S21" s="233"/>
      <c r="T21" s="233"/>
    </row>
    <row r="22" spans="1:20" ht="15.75" customHeight="1">
      <c r="A22" s="5"/>
      <c r="B22" s="319"/>
      <c r="C22" s="321"/>
      <c r="D22" s="320"/>
      <c r="E22" s="81"/>
      <c r="F22" s="81"/>
      <c r="G22" s="81"/>
      <c r="H22" s="6"/>
      <c r="I22" s="6"/>
      <c r="J22" s="6"/>
      <c r="K22" s="6"/>
      <c r="L22" s="6"/>
      <c r="M22" s="6"/>
      <c r="N22" s="6"/>
      <c r="O22" s="233"/>
      <c r="P22" s="233"/>
      <c r="Q22" s="233"/>
      <c r="R22" s="233"/>
      <c r="S22" s="233"/>
      <c r="T22" s="233"/>
    </row>
    <row r="23" spans="1:20" ht="15.75" customHeight="1">
      <c r="A23" s="5"/>
      <c r="B23" s="319"/>
      <c r="C23" s="6"/>
      <c r="D23" s="320"/>
      <c r="E23" s="81"/>
      <c r="F23" s="81"/>
      <c r="G23" s="81"/>
      <c r="H23" s="6"/>
      <c r="I23" s="6"/>
      <c r="J23" s="6"/>
      <c r="K23" s="6"/>
      <c r="L23" s="6"/>
      <c r="M23" s="6"/>
      <c r="N23" s="6"/>
      <c r="O23" s="233"/>
      <c r="P23" s="233"/>
      <c r="Q23" s="233"/>
      <c r="R23" s="233"/>
      <c r="S23" s="233"/>
      <c r="T23" s="233"/>
    </row>
    <row r="24" spans="1:20" ht="15.75" customHeight="1">
      <c r="A24" s="5"/>
      <c r="B24" s="319"/>
      <c r="C24" s="321"/>
      <c r="D24" s="320"/>
      <c r="E24" s="81"/>
      <c r="F24" s="81"/>
      <c r="G24" s="81"/>
      <c r="H24" s="6"/>
      <c r="I24" s="6"/>
      <c r="J24" s="6"/>
      <c r="K24" s="6"/>
      <c r="L24" s="6"/>
      <c r="M24" s="6"/>
      <c r="N24" s="6"/>
      <c r="O24" s="233"/>
      <c r="P24" s="233"/>
      <c r="Q24" s="233"/>
      <c r="R24" s="233"/>
      <c r="S24" s="233"/>
      <c r="T24" s="233"/>
    </row>
    <row r="25" spans="1:20" ht="15.75" customHeight="1">
      <c r="A25" s="5"/>
      <c r="B25" s="319"/>
      <c r="C25" s="322"/>
      <c r="D25" s="321"/>
      <c r="E25" s="81"/>
      <c r="F25" s="81"/>
      <c r="G25" s="81"/>
      <c r="H25" s="6"/>
      <c r="I25" s="6"/>
      <c r="J25" s="6"/>
      <c r="K25" s="6"/>
      <c r="L25" s="6"/>
      <c r="M25" s="6"/>
      <c r="N25" s="6"/>
      <c r="O25" s="233"/>
      <c r="P25" s="233"/>
      <c r="Q25" s="233"/>
      <c r="R25" s="233"/>
      <c r="S25" s="233"/>
      <c r="T25" s="233"/>
    </row>
    <row r="26" spans="1:20" ht="15.75" customHeight="1">
      <c r="A26" s="5"/>
      <c r="B26" s="319"/>
      <c r="C26" s="321"/>
      <c r="D26" s="320"/>
      <c r="E26" s="81"/>
      <c r="F26" s="81"/>
      <c r="G26" s="81"/>
      <c r="H26" s="6"/>
      <c r="I26" s="6"/>
      <c r="J26" s="6"/>
      <c r="K26" s="6"/>
      <c r="L26" s="6"/>
      <c r="M26" s="6"/>
      <c r="N26" s="6"/>
      <c r="O26" s="233"/>
      <c r="P26" s="233"/>
      <c r="Q26" s="233"/>
      <c r="R26" s="233"/>
      <c r="S26" s="233"/>
      <c r="T26" s="233"/>
    </row>
    <row r="27" spans="1:20" ht="17.45" customHeight="1">
      <c r="A27" s="5"/>
      <c r="B27" s="319"/>
      <c r="C27" s="610" t="s">
        <v>230</v>
      </c>
      <c r="D27" s="629"/>
      <c r="E27" s="629"/>
      <c r="F27" s="629"/>
      <c r="G27" s="629"/>
      <c r="H27" s="629"/>
      <c r="I27" s="629"/>
      <c r="J27" s="629"/>
      <c r="K27" s="629"/>
      <c r="L27" s="629"/>
      <c r="M27" s="629"/>
      <c r="N27" s="629"/>
      <c r="O27" s="233"/>
      <c r="P27" s="233"/>
      <c r="Q27" s="233"/>
      <c r="R27" s="233"/>
      <c r="S27" s="233"/>
      <c r="T27" s="233"/>
    </row>
    <row r="28" spans="1:20" ht="15.75" customHeight="1">
      <c r="A28" s="5"/>
      <c r="B28" s="319"/>
      <c r="C28" s="621"/>
      <c r="D28" s="621"/>
      <c r="E28" s="621"/>
      <c r="F28" s="621"/>
      <c r="G28" s="621"/>
      <c r="H28" s="621"/>
      <c r="I28" s="621"/>
      <c r="J28" s="621"/>
      <c r="K28" s="621"/>
      <c r="L28" s="621"/>
      <c r="M28" s="621"/>
      <c r="N28" s="621"/>
      <c r="O28" s="233"/>
      <c r="P28" s="233"/>
      <c r="Q28" s="233"/>
      <c r="R28" s="233"/>
      <c r="S28" s="233"/>
      <c r="T28" s="233"/>
    </row>
    <row r="29" spans="1:20" ht="15.75" customHeight="1">
      <c r="A29" s="5"/>
      <c r="B29" s="319"/>
      <c r="C29" s="610" t="s">
        <v>231</v>
      </c>
      <c r="D29" s="629"/>
      <c r="E29" s="629"/>
      <c r="F29" s="629"/>
      <c r="G29" s="629"/>
      <c r="H29" s="629"/>
      <c r="I29" s="629"/>
      <c r="J29" s="629"/>
      <c r="K29" s="629"/>
      <c r="L29" s="629"/>
      <c r="M29" s="629"/>
      <c r="N29" s="629"/>
      <c r="O29" s="233"/>
      <c r="P29" s="233"/>
      <c r="Q29" s="233"/>
      <c r="R29" s="233"/>
      <c r="S29" s="233"/>
      <c r="T29" s="233"/>
    </row>
    <row r="30" spans="1:20" ht="15.75" customHeight="1">
      <c r="A30" s="5"/>
      <c r="B30" s="319"/>
      <c r="C30" s="621"/>
      <c r="D30" s="621"/>
      <c r="E30" s="621"/>
      <c r="F30" s="621"/>
      <c r="G30" s="621"/>
      <c r="H30" s="621"/>
      <c r="I30" s="621"/>
      <c r="J30" s="621"/>
      <c r="K30" s="621"/>
      <c r="L30" s="621"/>
      <c r="M30" s="621"/>
      <c r="N30" s="621"/>
      <c r="O30" s="233"/>
      <c r="P30" s="233"/>
      <c r="Q30" s="233"/>
      <c r="R30" s="233"/>
      <c r="S30" s="233"/>
      <c r="T30" s="233"/>
    </row>
    <row r="31" spans="1:20" ht="15.75" customHeight="1">
      <c r="A31" s="5"/>
      <c r="B31" s="319"/>
      <c r="C31" s="610" t="s">
        <v>232</v>
      </c>
      <c r="D31" s="629"/>
      <c r="E31" s="629"/>
      <c r="F31" s="629"/>
      <c r="G31" s="629"/>
      <c r="H31" s="629"/>
      <c r="I31" s="629"/>
      <c r="J31" s="629"/>
      <c r="K31" s="629"/>
      <c r="L31" s="629"/>
      <c r="M31" s="629"/>
      <c r="N31" s="629"/>
      <c r="O31" s="233"/>
      <c r="P31" s="233"/>
      <c r="Q31" s="233"/>
      <c r="R31" s="233"/>
      <c r="S31" s="233"/>
      <c r="T31" s="233"/>
    </row>
    <row r="32" spans="1:20" ht="15.75" customHeight="1">
      <c r="A32" s="5"/>
      <c r="B32" s="319"/>
      <c r="C32" s="621"/>
      <c r="D32" s="621"/>
      <c r="E32" s="621"/>
      <c r="F32" s="621"/>
      <c r="G32" s="621"/>
      <c r="H32" s="621"/>
      <c r="I32" s="621"/>
      <c r="J32" s="621"/>
      <c r="K32" s="621"/>
      <c r="L32" s="621"/>
      <c r="M32" s="621"/>
      <c r="N32" s="621"/>
      <c r="O32" s="233"/>
      <c r="P32" s="233"/>
      <c r="Q32" s="233"/>
      <c r="R32" s="233"/>
      <c r="S32" s="233"/>
      <c r="T32" s="233"/>
    </row>
    <row r="33" spans="1:20" ht="15.75" customHeight="1">
      <c r="A33" s="5"/>
      <c r="B33" s="319"/>
      <c r="C33" s="621"/>
      <c r="D33" s="621"/>
      <c r="E33" s="621"/>
      <c r="F33" s="621"/>
      <c r="G33" s="621"/>
      <c r="H33" s="621"/>
      <c r="I33" s="621"/>
      <c r="J33" s="621"/>
      <c r="K33" s="621"/>
      <c r="L33" s="621"/>
      <c r="M33" s="621"/>
      <c r="N33" s="621"/>
      <c r="O33" s="233"/>
      <c r="P33" s="233"/>
      <c r="Q33" s="233"/>
      <c r="R33" s="233"/>
      <c r="S33" s="233"/>
      <c r="T33" s="233"/>
    </row>
    <row r="34" spans="1:20" ht="15.75" customHeight="1">
      <c r="A34" s="5"/>
      <c r="B34" s="319"/>
      <c r="C34" s="621"/>
      <c r="D34" s="621"/>
      <c r="E34" s="621"/>
      <c r="F34" s="621"/>
      <c r="G34" s="621"/>
      <c r="H34" s="621"/>
      <c r="I34" s="621"/>
      <c r="J34" s="621"/>
      <c r="K34" s="621"/>
      <c r="L34" s="621"/>
      <c r="M34" s="621"/>
      <c r="N34" s="621"/>
      <c r="O34" s="233"/>
      <c r="P34" s="233"/>
      <c r="Q34" s="233"/>
      <c r="R34" s="233"/>
      <c r="S34" s="233"/>
      <c r="T34" s="233"/>
    </row>
    <row r="35" spans="1:20" ht="15.75" customHeight="1">
      <c r="A35" s="5"/>
      <c r="B35" s="319"/>
      <c r="C35" s="133" t="s">
        <v>88</v>
      </c>
      <c r="D35" s="34"/>
      <c r="E35" s="34"/>
      <c r="F35" s="34"/>
      <c r="G35" s="34"/>
      <c r="H35" s="34"/>
      <c r="I35" s="34"/>
      <c r="J35" s="34"/>
      <c r="K35" s="34"/>
      <c r="L35" s="34"/>
      <c r="M35" s="34"/>
      <c r="N35" s="34"/>
      <c r="O35" s="233"/>
      <c r="P35" s="233"/>
      <c r="Q35" s="233"/>
      <c r="R35" s="233"/>
      <c r="S35" s="233"/>
      <c r="T35" s="233"/>
    </row>
    <row r="36" spans="1:20" ht="15.75" customHeight="1">
      <c r="A36" s="5"/>
      <c r="B36" s="319"/>
      <c r="C36" s="55"/>
      <c r="D36" s="374"/>
      <c r="E36" s="252"/>
      <c r="F36" s="252"/>
      <c r="G36" s="252"/>
      <c r="H36" s="374"/>
      <c r="I36" s="55"/>
      <c r="J36" s="55"/>
      <c r="K36" s="55"/>
      <c r="L36" s="55"/>
      <c r="M36" s="55"/>
      <c r="N36" s="6"/>
      <c r="O36" s="233"/>
      <c r="P36" s="233"/>
      <c r="Q36" s="233"/>
      <c r="R36" s="233"/>
      <c r="S36" s="233"/>
      <c r="T36" s="233"/>
    </row>
    <row r="37" spans="1:20" ht="15.75" customHeight="1">
      <c r="A37" s="5"/>
      <c r="B37" s="376"/>
      <c r="C37" s="210"/>
      <c r="D37" s="137" t="s">
        <v>33</v>
      </c>
      <c r="E37" s="56" t="s">
        <v>34</v>
      </c>
      <c r="F37" s="239" t="s">
        <v>35</v>
      </c>
      <c r="G37" s="212" t="s">
        <v>127</v>
      </c>
      <c r="H37" s="212" t="s">
        <v>110</v>
      </c>
      <c r="I37" s="212" t="s">
        <v>111</v>
      </c>
      <c r="J37" s="212" t="s">
        <v>128</v>
      </c>
      <c r="K37" s="212" t="s">
        <v>129</v>
      </c>
      <c r="L37" s="212" t="s">
        <v>130</v>
      </c>
      <c r="M37" s="212" t="s">
        <v>131</v>
      </c>
      <c r="N37" s="192"/>
      <c r="O37" s="233"/>
      <c r="P37" s="233"/>
      <c r="Q37" s="233"/>
      <c r="R37" s="233"/>
      <c r="S37" s="233"/>
      <c r="T37" s="233"/>
    </row>
    <row r="38" spans="1:20" ht="15.75" customHeight="1">
      <c r="A38" s="5"/>
      <c r="B38" s="376"/>
      <c r="C38" s="213" t="s">
        <v>33</v>
      </c>
      <c r="D38" s="254">
        <v>0</v>
      </c>
      <c r="E38" s="255">
        <v>20</v>
      </c>
      <c r="F38" s="256">
        <v>0</v>
      </c>
      <c r="G38" s="257">
        <v>20</v>
      </c>
      <c r="H38" s="257">
        <v>100</v>
      </c>
      <c r="I38" s="257">
        <v>0</v>
      </c>
      <c r="J38" s="257">
        <v>20</v>
      </c>
      <c r="K38" s="257">
        <v>-40</v>
      </c>
      <c r="L38" s="257">
        <v>80</v>
      </c>
      <c r="M38" s="257">
        <v>100</v>
      </c>
      <c r="N38" s="192"/>
      <c r="O38" s="233"/>
      <c r="P38" s="233"/>
      <c r="Q38" s="233"/>
      <c r="R38" s="233"/>
      <c r="S38" s="233"/>
      <c r="T38" s="233"/>
    </row>
    <row r="39" spans="1:20" ht="15.75" customHeight="1">
      <c r="A39" s="5"/>
      <c r="B39" s="376"/>
      <c r="C39" s="215" t="s">
        <v>34</v>
      </c>
      <c r="D39" s="258">
        <v>50</v>
      </c>
      <c r="E39" s="259">
        <v>0</v>
      </c>
      <c r="F39" s="260">
        <v>30</v>
      </c>
      <c r="G39" s="261">
        <v>80</v>
      </c>
      <c r="H39" s="261">
        <v>50</v>
      </c>
      <c r="I39" s="261">
        <v>10</v>
      </c>
      <c r="J39" s="261">
        <v>30</v>
      </c>
      <c r="K39" s="261">
        <v>-90</v>
      </c>
      <c r="L39" s="261">
        <v>0</v>
      </c>
      <c r="M39" s="261">
        <v>80</v>
      </c>
      <c r="N39" s="192"/>
      <c r="O39" s="233"/>
      <c r="P39" s="233"/>
      <c r="Q39" s="233"/>
      <c r="R39" s="233"/>
      <c r="S39" s="233"/>
      <c r="T39" s="233"/>
    </row>
    <row r="40" spans="1:20" ht="15.75" customHeight="1">
      <c r="A40" s="5"/>
      <c r="B40" s="376"/>
      <c r="C40" s="217" t="s">
        <v>35</v>
      </c>
      <c r="D40" s="262">
        <v>0</v>
      </c>
      <c r="E40" s="263">
        <v>20</v>
      </c>
      <c r="F40" s="264">
        <v>0</v>
      </c>
      <c r="G40" s="265">
        <v>20</v>
      </c>
      <c r="H40" s="265">
        <v>30</v>
      </c>
      <c r="I40" s="265">
        <v>0</v>
      </c>
      <c r="J40" s="265">
        <v>0</v>
      </c>
      <c r="K40" s="265">
        <v>0</v>
      </c>
      <c r="L40" s="265">
        <v>30</v>
      </c>
      <c r="M40" s="265">
        <v>50</v>
      </c>
      <c r="N40" s="192"/>
      <c r="O40" s="233"/>
      <c r="P40" s="233"/>
      <c r="Q40" s="233"/>
      <c r="R40" s="233"/>
      <c r="S40" s="233"/>
      <c r="T40" s="233"/>
    </row>
    <row r="41" spans="1:20" ht="15.75" customHeight="1">
      <c r="A41" s="5"/>
      <c r="B41" s="376"/>
      <c r="C41" s="212" t="s">
        <v>140</v>
      </c>
      <c r="D41" s="266">
        <v>50</v>
      </c>
      <c r="E41" s="267">
        <v>40</v>
      </c>
      <c r="F41" s="268">
        <v>30</v>
      </c>
      <c r="G41" s="269">
        <v>120</v>
      </c>
      <c r="H41" s="269">
        <v>180</v>
      </c>
      <c r="I41" s="269">
        <v>10</v>
      </c>
      <c r="J41" s="269">
        <v>50</v>
      </c>
      <c r="K41" s="269">
        <v>-130</v>
      </c>
      <c r="L41" s="269">
        <v>110</v>
      </c>
      <c r="M41" s="269">
        <v>230</v>
      </c>
      <c r="N41" s="192"/>
      <c r="O41" s="233"/>
      <c r="P41" s="233"/>
      <c r="Q41" s="233"/>
      <c r="R41" s="233"/>
      <c r="S41" s="233"/>
      <c r="T41" s="233"/>
    </row>
    <row r="42" spans="1:20" ht="15.75" customHeight="1">
      <c r="A42" s="5"/>
      <c r="B42" s="376"/>
      <c r="C42" s="220" t="s">
        <v>34</v>
      </c>
      <c r="D42" s="254">
        <v>20</v>
      </c>
      <c r="E42" s="255">
        <v>15</v>
      </c>
      <c r="F42" s="256">
        <v>10</v>
      </c>
      <c r="G42" s="257">
        <v>45</v>
      </c>
      <c r="H42" s="254"/>
      <c r="I42" s="255"/>
      <c r="J42" s="255"/>
      <c r="K42" s="255"/>
      <c r="L42" s="255"/>
      <c r="M42" s="301"/>
      <c r="N42" s="6"/>
      <c r="O42" s="233"/>
      <c r="P42" s="233"/>
      <c r="Q42" s="233"/>
      <c r="R42" s="233"/>
      <c r="S42" s="233"/>
      <c r="T42" s="233"/>
    </row>
    <row r="43" spans="1:20" ht="15.75" customHeight="1">
      <c r="A43" s="5"/>
      <c r="B43" s="376"/>
      <c r="C43" s="224" t="s">
        <v>149</v>
      </c>
      <c r="D43" s="262">
        <v>20</v>
      </c>
      <c r="E43" s="263">
        <v>5</v>
      </c>
      <c r="F43" s="264">
        <v>10</v>
      </c>
      <c r="G43" s="265">
        <v>35</v>
      </c>
      <c r="H43" s="258"/>
      <c r="I43" s="259"/>
      <c r="J43" s="259"/>
      <c r="K43" s="259"/>
      <c r="L43" s="259"/>
      <c r="M43" s="302"/>
      <c r="N43" s="6"/>
      <c r="O43" s="233"/>
      <c r="P43" s="233"/>
      <c r="Q43" s="233"/>
      <c r="R43" s="233"/>
      <c r="S43" s="233"/>
      <c r="T43" s="233"/>
    </row>
    <row r="44" spans="1:20" ht="15.75" customHeight="1">
      <c r="A44" s="5"/>
      <c r="B44" s="376"/>
      <c r="C44" s="212" t="s">
        <v>152</v>
      </c>
      <c r="D44" s="266">
        <v>40</v>
      </c>
      <c r="E44" s="267">
        <v>20</v>
      </c>
      <c r="F44" s="268">
        <v>20</v>
      </c>
      <c r="G44" s="269">
        <v>80</v>
      </c>
      <c r="H44" s="258"/>
      <c r="I44" s="259"/>
      <c r="J44" s="259"/>
      <c r="K44" s="259"/>
      <c r="L44" s="259"/>
      <c r="M44" s="302"/>
      <c r="N44" s="6"/>
      <c r="O44" s="233"/>
      <c r="P44" s="233"/>
      <c r="Q44" s="233"/>
      <c r="R44" s="233"/>
      <c r="S44" s="233"/>
      <c r="T44" s="233"/>
    </row>
    <row r="45" spans="1:20" ht="15.75" customHeight="1">
      <c r="A45" s="5"/>
      <c r="B45" s="376"/>
      <c r="C45" s="212" t="s">
        <v>153</v>
      </c>
      <c r="D45" s="266">
        <v>10</v>
      </c>
      <c r="E45" s="267">
        <v>20</v>
      </c>
      <c r="F45" s="268">
        <v>0</v>
      </c>
      <c r="G45" s="269">
        <v>30</v>
      </c>
      <c r="H45" s="258"/>
      <c r="I45" s="259"/>
      <c r="J45" s="259"/>
      <c r="K45" s="259"/>
      <c r="L45" s="259"/>
      <c r="M45" s="302"/>
      <c r="N45" s="6"/>
      <c r="O45" s="233"/>
      <c r="P45" s="233"/>
      <c r="Q45" s="233"/>
      <c r="R45" s="233"/>
      <c r="S45" s="233"/>
      <c r="T45" s="233"/>
    </row>
    <row r="46" spans="1:20" ht="15.75" customHeight="1">
      <c r="A46" s="5"/>
      <c r="B46" s="376"/>
      <c r="C46" s="212" t="s">
        <v>131</v>
      </c>
      <c r="D46" s="266">
        <v>100</v>
      </c>
      <c r="E46" s="267">
        <v>80</v>
      </c>
      <c r="F46" s="268">
        <v>50</v>
      </c>
      <c r="G46" s="269">
        <v>230</v>
      </c>
      <c r="H46" s="258"/>
      <c r="I46" s="259"/>
      <c r="J46" s="259"/>
      <c r="K46" s="259"/>
      <c r="L46" s="259"/>
      <c r="M46" s="302"/>
      <c r="N46" s="6"/>
      <c r="O46" s="233"/>
      <c r="P46" s="233"/>
      <c r="Q46" s="233"/>
      <c r="R46" s="233"/>
      <c r="S46" s="233"/>
      <c r="T46" s="233"/>
    </row>
    <row r="47" spans="1:20" ht="15.75" customHeight="1">
      <c r="A47" s="5"/>
      <c r="B47" s="319"/>
      <c r="C47" s="394"/>
      <c r="D47" s="394"/>
      <c r="E47" s="394"/>
      <c r="F47" s="394"/>
      <c r="G47" s="132"/>
      <c r="H47" s="6"/>
      <c r="I47" s="6"/>
      <c r="J47" s="6"/>
      <c r="K47" s="6"/>
      <c r="L47" s="6"/>
      <c r="M47" s="6"/>
      <c r="N47" s="6"/>
      <c r="O47" s="233"/>
      <c r="P47" s="233"/>
      <c r="Q47" s="233"/>
      <c r="R47" s="233"/>
      <c r="S47" s="233"/>
      <c r="T47" s="233"/>
    </row>
    <row r="48" spans="1:20" ht="15.75" customHeight="1">
      <c r="A48" s="5"/>
      <c r="B48" s="376"/>
      <c r="C48" s="238"/>
      <c r="D48" s="137" t="s">
        <v>33</v>
      </c>
      <c r="E48" s="56" t="s">
        <v>34</v>
      </c>
      <c r="F48" s="239" t="s">
        <v>35</v>
      </c>
      <c r="G48" s="192"/>
      <c r="H48" s="6"/>
      <c r="I48" s="6"/>
      <c r="J48" s="6"/>
      <c r="K48" s="6"/>
      <c r="L48" s="6"/>
      <c r="M48" s="6"/>
      <c r="N48" s="6"/>
      <c r="O48" s="233"/>
      <c r="P48" s="233"/>
      <c r="Q48" s="233"/>
      <c r="R48" s="233"/>
      <c r="S48" s="233"/>
      <c r="T48" s="233"/>
    </row>
    <row r="49" spans="1:20" ht="15.75" customHeight="1">
      <c r="A49" s="5"/>
      <c r="B49" s="319"/>
      <c r="C49" s="241" t="s">
        <v>33</v>
      </c>
      <c r="D49" s="242">
        <f t="shared" ref="D49:F57" si="0">D38/D$46</f>
        <v>0</v>
      </c>
      <c r="E49" s="242">
        <f t="shared" si="0"/>
        <v>0.25</v>
      </c>
      <c r="F49" s="242">
        <f t="shared" si="0"/>
        <v>0</v>
      </c>
      <c r="G49" s="6"/>
      <c r="H49" s="6"/>
      <c r="I49" s="6"/>
      <c r="J49" s="6"/>
      <c r="K49" s="6"/>
      <c r="L49" s="6"/>
      <c r="M49" s="6"/>
      <c r="N49" s="6"/>
      <c r="O49" s="233"/>
      <c r="P49" s="233"/>
      <c r="Q49" s="233"/>
      <c r="R49" s="233"/>
      <c r="S49" s="233"/>
      <c r="T49" s="233"/>
    </row>
    <row r="50" spans="1:20" ht="15.75" customHeight="1">
      <c r="A50" s="5"/>
      <c r="B50" s="319"/>
      <c r="C50" s="49" t="s">
        <v>34</v>
      </c>
      <c r="D50" s="243">
        <f t="shared" si="0"/>
        <v>0.5</v>
      </c>
      <c r="E50" s="243">
        <f t="shared" si="0"/>
        <v>0</v>
      </c>
      <c r="F50" s="243">
        <f t="shared" si="0"/>
        <v>0.6</v>
      </c>
      <c r="G50" s="6"/>
      <c r="H50" s="6"/>
      <c r="I50" s="6"/>
      <c r="J50" s="6"/>
      <c r="K50" s="6"/>
      <c r="L50" s="6"/>
      <c r="M50" s="6"/>
      <c r="N50" s="6"/>
      <c r="O50" s="233"/>
      <c r="P50" s="233"/>
      <c r="Q50" s="233"/>
      <c r="R50" s="233"/>
      <c r="S50" s="233"/>
      <c r="T50" s="233"/>
    </row>
    <row r="51" spans="1:20" ht="15.75" customHeight="1">
      <c r="A51" s="5"/>
      <c r="B51" s="319"/>
      <c r="C51" s="69" t="s">
        <v>35</v>
      </c>
      <c r="D51" s="244">
        <f t="shared" si="0"/>
        <v>0</v>
      </c>
      <c r="E51" s="244">
        <f t="shared" si="0"/>
        <v>0.25</v>
      </c>
      <c r="F51" s="244">
        <f t="shared" si="0"/>
        <v>0</v>
      </c>
      <c r="G51" s="6"/>
      <c r="H51" s="6"/>
      <c r="I51" s="6"/>
      <c r="J51" s="6"/>
      <c r="K51" s="6"/>
      <c r="L51" s="6"/>
      <c r="M51" s="6"/>
      <c r="N51" s="6"/>
      <c r="O51" s="233"/>
      <c r="P51" s="233"/>
      <c r="Q51" s="233"/>
      <c r="R51" s="233"/>
      <c r="S51" s="233"/>
      <c r="T51" s="233"/>
    </row>
    <row r="52" spans="1:20" ht="15.75" customHeight="1">
      <c r="A52" s="5"/>
      <c r="B52" s="319"/>
      <c r="C52" s="56" t="s">
        <v>140</v>
      </c>
      <c r="D52" s="246">
        <f t="shared" si="0"/>
        <v>0.5</v>
      </c>
      <c r="E52" s="246">
        <f t="shared" si="0"/>
        <v>0.5</v>
      </c>
      <c r="F52" s="246">
        <f t="shared" si="0"/>
        <v>0.6</v>
      </c>
      <c r="G52" s="6"/>
      <c r="H52" s="6"/>
      <c r="I52" s="6"/>
      <c r="J52" s="6"/>
      <c r="K52" s="6"/>
      <c r="L52" s="6"/>
      <c r="M52" s="6"/>
      <c r="N52" s="6"/>
      <c r="O52" s="233"/>
      <c r="P52" s="233"/>
      <c r="Q52" s="233"/>
      <c r="R52" s="233"/>
      <c r="S52" s="233"/>
      <c r="T52" s="233"/>
    </row>
    <row r="53" spans="1:20" ht="15.75" customHeight="1">
      <c r="A53" s="5"/>
      <c r="B53" s="319"/>
      <c r="C53" s="247" t="s">
        <v>159</v>
      </c>
      <c r="D53" s="242">
        <f t="shared" si="0"/>
        <v>0.2</v>
      </c>
      <c r="E53" s="242">
        <f t="shared" si="0"/>
        <v>0.1875</v>
      </c>
      <c r="F53" s="242">
        <f t="shared" si="0"/>
        <v>0.2</v>
      </c>
      <c r="G53" s="6"/>
      <c r="H53" s="6"/>
      <c r="I53" s="6"/>
      <c r="J53" s="6"/>
      <c r="K53" s="6"/>
      <c r="L53" s="6"/>
      <c r="M53" s="6"/>
      <c r="N53" s="6"/>
      <c r="O53" s="233"/>
      <c r="P53" s="233"/>
      <c r="Q53" s="233"/>
      <c r="R53" s="233"/>
      <c r="S53" s="233"/>
      <c r="T53" s="233"/>
    </row>
    <row r="54" spans="1:20" ht="15.75" customHeight="1">
      <c r="A54" s="5"/>
      <c r="B54" s="319"/>
      <c r="C54" s="248" t="s">
        <v>160</v>
      </c>
      <c r="D54" s="244">
        <f t="shared" si="0"/>
        <v>0.2</v>
      </c>
      <c r="E54" s="244">
        <f t="shared" si="0"/>
        <v>6.25E-2</v>
      </c>
      <c r="F54" s="244">
        <f t="shared" si="0"/>
        <v>0.2</v>
      </c>
      <c r="G54" s="6"/>
      <c r="H54" s="6"/>
      <c r="I54" s="6"/>
      <c r="J54" s="6"/>
      <c r="K54" s="6"/>
      <c r="L54" s="6"/>
      <c r="M54" s="6"/>
      <c r="N54" s="6"/>
      <c r="O54" s="233"/>
      <c r="P54" s="233"/>
      <c r="Q54" s="233"/>
      <c r="R54" s="233"/>
      <c r="S54" s="233"/>
      <c r="T54" s="233"/>
    </row>
    <row r="55" spans="1:20" ht="15.75" customHeight="1">
      <c r="A55" s="5"/>
      <c r="B55" s="319"/>
      <c r="C55" s="245" t="s">
        <v>161</v>
      </c>
      <c r="D55" s="246">
        <f t="shared" si="0"/>
        <v>0.4</v>
      </c>
      <c r="E55" s="246">
        <f t="shared" si="0"/>
        <v>0.25</v>
      </c>
      <c r="F55" s="246">
        <f t="shared" si="0"/>
        <v>0.4</v>
      </c>
      <c r="G55" s="6"/>
      <c r="H55" s="6"/>
      <c r="I55" s="6"/>
      <c r="J55" s="6"/>
      <c r="K55" s="6"/>
      <c r="L55" s="6"/>
      <c r="M55" s="6"/>
      <c r="N55" s="6"/>
      <c r="O55" s="233"/>
      <c r="P55" s="233"/>
      <c r="Q55" s="233"/>
      <c r="R55" s="233"/>
      <c r="S55" s="233"/>
      <c r="T55" s="233"/>
    </row>
    <row r="56" spans="1:20" ht="15.75" customHeight="1">
      <c r="A56" s="5"/>
      <c r="B56" s="319"/>
      <c r="C56" s="249" t="s">
        <v>162</v>
      </c>
      <c r="D56" s="250">
        <f t="shared" si="0"/>
        <v>0.1</v>
      </c>
      <c r="E56" s="250">
        <f t="shared" si="0"/>
        <v>0.25</v>
      </c>
      <c r="F56" s="250">
        <f t="shared" si="0"/>
        <v>0</v>
      </c>
      <c r="G56" s="6"/>
      <c r="H56" s="6"/>
      <c r="I56" s="6"/>
      <c r="J56" s="6"/>
      <c r="K56" s="6"/>
      <c r="L56" s="6"/>
      <c r="M56" s="6"/>
      <c r="N56" s="6"/>
      <c r="O56" s="233"/>
      <c r="P56" s="233"/>
      <c r="Q56" s="233"/>
      <c r="R56" s="233"/>
      <c r="S56" s="233"/>
      <c r="T56" s="233"/>
    </row>
    <row r="57" spans="1:20" ht="15.75" customHeight="1">
      <c r="A57" s="5"/>
      <c r="B57" s="319"/>
      <c r="C57" s="56" t="s">
        <v>87</v>
      </c>
      <c r="D57" s="246">
        <f t="shared" si="0"/>
        <v>1</v>
      </c>
      <c r="E57" s="246">
        <f t="shared" si="0"/>
        <v>1</v>
      </c>
      <c r="F57" s="246">
        <f t="shared" si="0"/>
        <v>1</v>
      </c>
      <c r="G57" s="6"/>
      <c r="H57" s="6"/>
      <c r="I57" s="6"/>
      <c r="J57" s="6"/>
      <c r="K57" s="6"/>
      <c r="L57" s="6"/>
      <c r="M57" s="6"/>
      <c r="N57" s="6"/>
      <c r="O57" s="233"/>
      <c r="P57" s="233"/>
      <c r="Q57" s="233"/>
      <c r="R57" s="233"/>
      <c r="S57" s="233"/>
      <c r="T57" s="233"/>
    </row>
    <row r="58" spans="1:20" ht="10.5" customHeight="1">
      <c r="A58" s="5"/>
      <c r="B58" s="319"/>
      <c r="C58" s="132"/>
      <c r="D58" s="132"/>
      <c r="E58" s="132"/>
      <c r="F58" s="132"/>
      <c r="G58" s="6"/>
      <c r="H58" s="6"/>
      <c r="I58" s="6"/>
      <c r="J58" s="6"/>
      <c r="K58" s="6"/>
      <c r="L58" s="6"/>
      <c r="M58" s="6"/>
      <c r="N58" s="6"/>
      <c r="O58" s="233"/>
      <c r="P58" s="233"/>
      <c r="Q58" s="233"/>
      <c r="R58" s="233"/>
      <c r="S58" s="233"/>
      <c r="T58" s="233"/>
    </row>
    <row r="59" spans="1:20" ht="15.75" customHeight="1">
      <c r="A59" s="5"/>
      <c r="B59" s="319"/>
      <c r="C59" s="48" t="s">
        <v>163</v>
      </c>
      <c r="D59" s="108"/>
      <c r="E59" s="108"/>
      <c r="F59" s="108"/>
      <c r="G59" s="108"/>
      <c r="H59" s="108"/>
      <c r="I59" s="108"/>
      <c r="J59" s="108"/>
      <c r="K59" s="108"/>
      <c r="L59" s="108"/>
      <c r="M59" s="108"/>
      <c r="N59" s="108"/>
      <c r="O59" s="395"/>
      <c r="P59" s="233"/>
      <c r="Q59" s="233"/>
      <c r="R59" s="233"/>
      <c r="S59" s="233"/>
      <c r="T59" s="233"/>
    </row>
    <row r="60" spans="1:20" ht="15.75" customHeight="1">
      <c r="A60" s="5"/>
      <c r="B60" s="319"/>
      <c r="C60" s="396"/>
      <c r="D60" s="92">
        <v>1</v>
      </c>
      <c r="E60" s="50">
        <v>0</v>
      </c>
      <c r="F60" s="93">
        <v>0</v>
      </c>
      <c r="G60" s="304"/>
      <c r="H60" s="108"/>
      <c r="I60" s="108"/>
      <c r="J60" s="108"/>
      <c r="K60" s="108"/>
      <c r="L60" s="108"/>
      <c r="M60" s="108"/>
      <c r="N60" s="108"/>
      <c r="O60" s="395"/>
      <c r="P60" s="233"/>
      <c r="Q60" s="233"/>
      <c r="R60" s="233"/>
      <c r="S60" s="233"/>
      <c r="T60" s="233"/>
    </row>
    <row r="61" spans="1:20" ht="15.75" customHeight="1">
      <c r="A61" s="5"/>
      <c r="B61" s="319"/>
      <c r="C61" s="144" t="s">
        <v>115</v>
      </c>
      <c r="D61" s="92">
        <v>0</v>
      </c>
      <c r="E61" s="50">
        <v>1</v>
      </c>
      <c r="F61" s="93">
        <v>0</v>
      </c>
      <c r="G61" s="304"/>
      <c r="H61" s="108"/>
      <c r="I61" s="108"/>
      <c r="J61" s="108"/>
      <c r="K61" s="108"/>
      <c r="L61" s="108"/>
      <c r="M61" s="108"/>
      <c r="N61" s="108"/>
      <c r="O61" s="395"/>
      <c r="P61" s="233"/>
      <c r="Q61" s="233"/>
      <c r="R61" s="233"/>
      <c r="S61" s="233"/>
      <c r="T61" s="233"/>
    </row>
    <row r="62" spans="1:20" ht="15.75" customHeight="1">
      <c r="A62" s="5"/>
      <c r="B62" s="319"/>
      <c r="C62" s="396"/>
      <c r="D62" s="92">
        <v>0</v>
      </c>
      <c r="E62" s="50">
        <v>0</v>
      </c>
      <c r="F62" s="93">
        <v>1</v>
      </c>
      <c r="G62" s="304"/>
      <c r="H62" s="108"/>
      <c r="I62" s="108"/>
      <c r="J62" s="108"/>
      <c r="K62" s="108"/>
      <c r="L62" s="108"/>
      <c r="M62" s="108"/>
      <c r="N62" s="108"/>
      <c r="O62" s="395"/>
      <c r="P62" s="233"/>
      <c r="Q62" s="233"/>
      <c r="R62" s="233"/>
      <c r="S62" s="233"/>
      <c r="T62" s="233"/>
    </row>
    <row r="63" spans="1:20" ht="15.75" customHeight="1">
      <c r="A63" s="5"/>
      <c r="B63" s="319"/>
      <c r="C63" s="149"/>
      <c r="D63" s="108"/>
      <c r="E63" s="108"/>
      <c r="F63" s="108"/>
      <c r="G63" s="108"/>
      <c r="H63" s="108"/>
      <c r="I63" s="108"/>
      <c r="J63" s="108"/>
      <c r="K63" s="108"/>
      <c r="L63" s="108"/>
      <c r="M63" s="108"/>
      <c r="N63" s="108"/>
      <c r="O63" s="395"/>
      <c r="P63" s="233"/>
      <c r="Q63" s="233"/>
      <c r="R63" s="233"/>
      <c r="S63" s="233"/>
      <c r="T63" s="233"/>
    </row>
    <row r="64" spans="1:20" ht="15.75" customHeight="1">
      <c r="A64" s="5"/>
      <c r="B64" s="319"/>
      <c r="C64" s="144" t="s">
        <v>164</v>
      </c>
      <c r="D64" s="305">
        <f t="shared" ref="D64:F66" si="1">D60-D49</f>
        <v>1</v>
      </c>
      <c r="E64" s="306">
        <f t="shared" si="1"/>
        <v>-0.25</v>
      </c>
      <c r="F64" s="307">
        <f t="shared" si="1"/>
        <v>0</v>
      </c>
      <c r="G64" s="304"/>
      <c r="H64" s="108"/>
      <c r="I64" s="108"/>
      <c r="J64" s="108"/>
      <c r="K64" s="108"/>
      <c r="L64" s="108"/>
      <c r="M64" s="108"/>
      <c r="N64" s="108"/>
      <c r="O64" s="395"/>
      <c r="P64" s="233"/>
      <c r="Q64" s="233"/>
      <c r="R64" s="233"/>
      <c r="S64" s="233"/>
      <c r="T64" s="233"/>
    </row>
    <row r="65" spans="1:20" ht="15.75" customHeight="1">
      <c r="A65" s="5"/>
      <c r="B65" s="319"/>
      <c r="C65" s="396"/>
      <c r="D65" s="305">
        <f t="shared" si="1"/>
        <v>-0.5</v>
      </c>
      <c r="E65" s="306">
        <f t="shared" si="1"/>
        <v>1</v>
      </c>
      <c r="F65" s="307">
        <f t="shared" si="1"/>
        <v>-0.6</v>
      </c>
      <c r="G65" s="304"/>
      <c r="H65" s="108"/>
      <c r="I65" s="108"/>
      <c r="J65" s="108"/>
      <c r="K65" s="108"/>
      <c r="L65" s="108"/>
      <c r="M65" s="108"/>
      <c r="N65" s="108"/>
      <c r="O65" s="395"/>
      <c r="P65" s="233"/>
      <c r="Q65" s="233"/>
      <c r="R65" s="233"/>
      <c r="S65" s="233"/>
      <c r="T65" s="233"/>
    </row>
    <row r="66" spans="1:20" ht="15.75" customHeight="1">
      <c r="A66" s="5"/>
      <c r="B66" s="319"/>
      <c r="C66" s="396"/>
      <c r="D66" s="305">
        <f t="shared" si="1"/>
        <v>0</v>
      </c>
      <c r="E66" s="306">
        <f t="shared" si="1"/>
        <v>-0.25</v>
      </c>
      <c r="F66" s="307">
        <f t="shared" si="1"/>
        <v>1</v>
      </c>
      <c r="G66" s="304"/>
      <c r="H66" s="108"/>
      <c r="I66" s="108"/>
      <c r="J66" s="108"/>
      <c r="K66" s="108"/>
      <c r="L66" s="108"/>
      <c r="M66" s="108"/>
      <c r="N66" s="108"/>
      <c r="O66" s="395"/>
      <c r="P66" s="233"/>
      <c r="Q66" s="233"/>
      <c r="R66" s="233"/>
      <c r="S66" s="233"/>
      <c r="T66" s="233"/>
    </row>
    <row r="67" spans="1:20" ht="15.75" customHeight="1">
      <c r="A67" s="5"/>
      <c r="B67" s="319"/>
      <c r="C67" s="149"/>
      <c r="D67" s="108"/>
      <c r="E67" s="108"/>
      <c r="F67" s="108"/>
      <c r="G67" s="108"/>
      <c r="H67" s="108"/>
      <c r="I67" s="108"/>
      <c r="J67" s="108"/>
      <c r="K67" s="108"/>
      <c r="L67" s="108"/>
      <c r="M67" s="108"/>
      <c r="N67" s="108"/>
      <c r="O67" s="395"/>
      <c r="P67" s="233"/>
      <c r="Q67" s="233"/>
      <c r="R67" s="233"/>
      <c r="S67" s="233"/>
      <c r="T67" s="233"/>
    </row>
    <row r="68" spans="1:20" ht="15.75" customHeight="1">
      <c r="A68" s="5"/>
      <c r="B68" s="319"/>
      <c r="C68" s="144" t="s">
        <v>172</v>
      </c>
      <c r="D68" s="96">
        <v>1.17241379310345</v>
      </c>
      <c r="E68" s="100">
        <v>0.34482758620689702</v>
      </c>
      <c r="F68" s="308">
        <v>0.20689655172413801</v>
      </c>
      <c r="G68" s="304"/>
      <c r="H68" s="108"/>
      <c r="I68" s="108"/>
      <c r="J68" s="108"/>
      <c r="K68" s="108"/>
      <c r="L68" s="108"/>
      <c r="M68" s="108"/>
      <c r="N68" s="108"/>
      <c r="O68" s="395"/>
      <c r="P68" s="233"/>
      <c r="Q68" s="233"/>
      <c r="R68" s="233"/>
      <c r="S68" s="233"/>
      <c r="T68" s="233"/>
    </row>
    <row r="69" spans="1:20" ht="15.75" customHeight="1">
      <c r="A69" s="5"/>
      <c r="B69" s="319"/>
      <c r="C69" s="396"/>
      <c r="D69" s="96">
        <v>0.68965517241379304</v>
      </c>
      <c r="E69" s="100">
        <v>1.3793103448275901</v>
      </c>
      <c r="F69" s="308">
        <v>0.82758620689655205</v>
      </c>
      <c r="G69" s="304"/>
      <c r="H69" s="108"/>
      <c r="I69" s="108"/>
      <c r="J69" s="108"/>
      <c r="K69" s="108"/>
      <c r="L69" s="108"/>
      <c r="M69" s="108"/>
      <c r="N69" s="108"/>
      <c r="O69" s="395"/>
      <c r="P69" s="233"/>
      <c r="Q69" s="233"/>
      <c r="R69" s="233"/>
      <c r="S69" s="233"/>
      <c r="T69" s="233"/>
    </row>
    <row r="70" spans="1:20" ht="15.75" customHeight="1">
      <c r="A70" s="5"/>
      <c r="B70" s="397"/>
      <c r="C70" s="396"/>
      <c r="D70" s="96">
        <v>0.17241379310344801</v>
      </c>
      <c r="E70" s="100">
        <v>0.34482758620689702</v>
      </c>
      <c r="F70" s="308">
        <v>1.2068965517241399</v>
      </c>
      <c r="G70" s="304"/>
      <c r="H70" s="108"/>
      <c r="I70" s="108"/>
      <c r="J70" s="108"/>
      <c r="K70" s="108"/>
      <c r="L70" s="108"/>
      <c r="M70" s="108"/>
      <c r="N70" s="108"/>
      <c r="O70" s="395"/>
      <c r="P70" s="233"/>
      <c r="Q70" s="233"/>
      <c r="R70" s="233"/>
      <c r="S70" s="233"/>
      <c r="T70" s="233"/>
    </row>
    <row r="71" spans="1:20" ht="12.75" customHeight="1">
      <c r="A71" s="5"/>
      <c r="B71" s="6"/>
      <c r="C71" s="149"/>
      <c r="D71" s="108"/>
      <c r="E71" s="108"/>
      <c r="F71" s="108"/>
      <c r="G71" s="108"/>
      <c r="H71" s="108"/>
      <c r="I71" s="108"/>
      <c r="J71" s="108"/>
      <c r="K71" s="108"/>
      <c r="L71" s="108"/>
      <c r="M71" s="108"/>
      <c r="N71" s="108"/>
      <c r="O71" s="395"/>
      <c r="P71" s="233"/>
      <c r="Q71" s="233"/>
      <c r="R71" s="233"/>
      <c r="S71" s="233"/>
      <c r="T71" s="233"/>
    </row>
    <row r="72" spans="1:20" ht="12.75" customHeight="1">
      <c r="A72" s="5"/>
      <c r="B72" s="6"/>
      <c r="C72" s="144" t="s">
        <v>215</v>
      </c>
      <c r="D72" s="97">
        <f>D55</f>
        <v>0.4</v>
      </c>
      <c r="E72" s="398" t="s">
        <v>233</v>
      </c>
      <c r="F72" s="97">
        <f>1.273*D72</f>
        <v>0.50919999999999999</v>
      </c>
      <c r="G72" s="304"/>
      <c r="H72" s="108"/>
      <c r="I72" s="108"/>
      <c r="J72" s="108"/>
      <c r="K72" s="108"/>
      <c r="L72" s="108"/>
      <c r="M72" s="108"/>
      <c r="N72" s="108"/>
      <c r="O72" s="395"/>
      <c r="P72" s="233"/>
      <c r="Q72" s="233"/>
      <c r="R72" s="233"/>
      <c r="S72" s="233"/>
      <c r="T72" s="233"/>
    </row>
    <row r="73" spans="1:20" ht="12.75" customHeight="1">
      <c r="A73" s="5"/>
      <c r="B73" s="6"/>
      <c r="C73" s="396"/>
      <c r="D73" s="97">
        <f>E55</f>
        <v>0.25</v>
      </c>
      <c r="E73" s="310"/>
      <c r="F73" s="97">
        <f>1.273*D73</f>
        <v>0.31824999999999998</v>
      </c>
      <c r="G73" s="304"/>
      <c r="H73" s="108"/>
      <c r="I73" s="108"/>
      <c r="J73" s="108"/>
      <c r="K73" s="108"/>
      <c r="L73" s="108"/>
      <c r="M73" s="108"/>
      <c r="N73" s="108"/>
      <c r="O73" s="395"/>
      <c r="P73" s="233"/>
      <c r="Q73" s="233"/>
      <c r="R73" s="233"/>
      <c r="S73" s="233"/>
      <c r="T73" s="233"/>
    </row>
    <row r="74" spans="1:20" ht="12.75" customHeight="1">
      <c r="A74" s="5"/>
      <c r="B74" s="6"/>
      <c r="C74" s="396"/>
      <c r="D74" s="97">
        <f>F55</f>
        <v>0.4</v>
      </c>
      <c r="E74" s="310"/>
      <c r="F74" s="97">
        <f>1.273*D74</f>
        <v>0.50919999999999999</v>
      </c>
      <c r="G74" s="304"/>
      <c r="H74" s="108"/>
      <c r="I74" s="108"/>
      <c r="J74" s="108"/>
      <c r="K74" s="108"/>
      <c r="L74" s="108"/>
      <c r="M74" s="108"/>
      <c r="N74" s="108"/>
      <c r="O74" s="395"/>
      <c r="P74" s="233"/>
      <c r="Q74" s="233"/>
      <c r="R74" s="233"/>
      <c r="S74" s="233"/>
      <c r="T74" s="233"/>
    </row>
    <row r="75" spans="1:20" ht="12.75" customHeight="1">
      <c r="A75" s="5"/>
      <c r="B75" s="6"/>
      <c r="C75" s="149"/>
      <c r="D75" s="108"/>
      <c r="E75" s="108"/>
      <c r="F75" s="108"/>
      <c r="G75" s="108"/>
      <c r="H75" s="108"/>
      <c r="I75" s="108"/>
      <c r="J75" s="108"/>
      <c r="K75" s="108"/>
      <c r="L75" s="108"/>
      <c r="M75" s="108"/>
      <c r="N75" s="108"/>
      <c r="O75" s="395"/>
      <c r="P75" s="233"/>
      <c r="Q75" s="233"/>
      <c r="R75" s="233"/>
      <c r="S75" s="233"/>
      <c r="T75" s="233"/>
    </row>
    <row r="76" spans="1:20" ht="12.75" customHeight="1">
      <c r="A76" s="5"/>
      <c r="B76" s="6"/>
      <c r="C76" s="149"/>
      <c r="D76" s="108"/>
      <c r="E76" s="108"/>
      <c r="F76" s="108"/>
      <c r="G76" s="108"/>
      <c r="H76" s="108"/>
      <c r="I76" s="108"/>
      <c r="J76" s="108"/>
      <c r="K76" s="108"/>
      <c r="L76" s="108"/>
      <c r="M76" s="108"/>
      <c r="N76" s="108"/>
      <c r="O76" s="395"/>
      <c r="P76" s="233"/>
      <c r="Q76" s="233"/>
      <c r="R76" s="233"/>
      <c r="S76" s="233"/>
      <c r="T76" s="233"/>
    </row>
    <row r="77" spans="1:20" ht="12.75" customHeight="1">
      <c r="A77" s="5"/>
      <c r="B77" s="6"/>
      <c r="C77" s="144" t="s">
        <v>216</v>
      </c>
      <c r="D77" s="97">
        <f>D56</f>
        <v>0.1</v>
      </c>
      <c r="E77" s="304"/>
      <c r="F77" s="108"/>
      <c r="G77" s="108"/>
      <c r="H77" s="108"/>
      <c r="I77" s="108"/>
      <c r="J77" s="108"/>
      <c r="K77" s="108"/>
      <c r="L77" s="108"/>
      <c r="M77" s="108"/>
      <c r="N77" s="108"/>
      <c r="O77" s="395"/>
      <c r="P77" s="233"/>
      <c r="Q77" s="233"/>
      <c r="R77" s="233"/>
      <c r="S77" s="233"/>
      <c r="T77" s="233"/>
    </row>
    <row r="78" spans="1:20" ht="12.75" customHeight="1">
      <c r="A78" s="5"/>
      <c r="B78" s="6"/>
      <c r="C78" s="396"/>
      <c r="D78" s="97">
        <f>E56</f>
        <v>0.25</v>
      </c>
      <c r="E78" s="304"/>
      <c r="F78" s="108"/>
      <c r="G78" s="108"/>
      <c r="H78" s="108"/>
      <c r="I78" s="108"/>
      <c r="J78" s="108"/>
      <c r="K78" s="108"/>
      <c r="L78" s="108"/>
      <c r="M78" s="108"/>
      <c r="N78" s="108"/>
      <c r="O78" s="395"/>
      <c r="P78" s="233"/>
      <c r="Q78" s="233"/>
      <c r="R78" s="233"/>
      <c r="S78" s="233"/>
      <c r="T78" s="233"/>
    </row>
    <row r="79" spans="1:20" ht="12.75" customHeight="1">
      <c r="A79" s="5"/>
      <c r="B79" s="6"/>
      <c r="C79" s="396"/>
      <c r="D79" s="97">
        <f>F56</f>
        <v>0</v>
      </c>
      <c r="E79" s="304"/>
      <c r="F79" s="108"/>
      <c r="G79" s="108"/>
      <c r="H79" s="108"/>
      <c r="I79" s="108"/>
      <c r="J79" s="108"/>
      <c r="K79" s="108"/>
      <c r="L79" s="108"/>
      <c r="M79" s="108"/>
      <c r="N79" s="108"/>
      <c r="O79" s="395"/>
      <c r="P79" s="233"/>
      <c r="Q79" s="233"/>
      <c r="R79" s="233"/>
      <c r="S79" s="233"/>
      <c r="T79" s="233"/>
    </row>
    <row r="80" spans="1:20" ht="12.75" customHeight="1">
      <c r="A80" s="5"/>
      <c r="B80" s="6"/>
      <c r="C80" s="108"/>
      <c r="D80" s="108"/>
      <c r="E80" s="108"/>
      <c r="F80" s="108"/>
      <c r="G80" s="108"/>
      <c r="H80" s="108"/>
      <c r="I80" s="108"/>
      <c r="J80" s="108"/>
      <c r="K80" s="108"/>
      <c r="L80" s="108"/>
      <c r="M80" s="108"/>
      <c r="N80" s="108"/>
      <c r="O80" s="395"/>
      <c r="P80" s="233"/>
      <c r="Q80" s="233"/>
      <c r="R80" s="233"/>
      <c r="S80" s="233"/>
      <c r="T80" s="233"/>
    </row>
    <row r="81" spans="1:20" ht="13.7" customHeight="1">
      <c r="A81" s="5"/>
      <c r="B81" s="6"/>
      <c r="C81" s="49" t="s">
        <v>234</v>
      </c>
      <c r="D81" s="108"/>
      <c r="E81" s="108"/>
      <c r="F81" s="108"/>
      <c r="G81" s="108"/>
      <c r="H81" s="108"/>
      <c r="I81" s="108"/>
      <c r="J81" s="108"/>
      <c r="K81" s="108"/>
      <c r="L81" s="652" t="s">
        <v>235</v>
      </c>
      <c r="M81" s="108"/>
      <c r="N81" s="108"/>
      <c r="O81" s="395"/>
      <c r="P81" s="233"/>
      <c r="Q81" s="233"/>
      <c r="R81" s="233"/>
      <c r="S81" s="233"/>
      <c r="T81" s="233"/>
    </row>
    <row r="82" spans="1:20" ht="12.75" customHeight="1">
      <c r="A82" s="5"/>
      <c r="B82" s="6"/>
      <c r="C82" s="108"/>
      <c r="D82" s="108"/>
      <c r="E82" s="108"/>
      <c r="F82" s="108"/>
      <c r="G82" s="108"/>
      <c r="H82" s="108"/>
      <c r="I82" s="108"/>
      <c r="J82" s="108"/>
      <c r="K82" s="108"/>
      <c r="L82" s="653"/>
      <c r="M82" s="49" t="s">
        <v>217</v>
      </c>
      <c r="N82" s="49" t="s">
        <v>218</v>
      </c>
      <c r="O82" s="395"/>
      <c r="P82" s="233"/>
      <c r="Q82" s="233"/>
      <c r="R82" s="233"/>
      <c r="S82" s="233"/>
      <c r="T82" s="233"/>
    </row>
    <row r="83" spans="1:20" ht="15.75" customHeight="1">
      <c r="A83" s="5"/>
      <c r="B83" s="6"/>
      <c r="C83" s="95" t="s">
        <v>236</v>
      </c>
      <c r="D83" s="97">
        <f>D77*2</f>
        <v>0.2</v>
      </c>
      <c r="E83" s="399" t="s">
        <v>237</v>
      </c>
      <c r="F83" s="97">
        <f>D83+F72</f>
        <v>0.70920000000000005</v>
      </c>
      <c r="G83" s="99" t="s">
        <v>238</v>
      </c>
      <c r="H83" s="96">
        <v>1.17241379310345</v>
      </c>
      <c r="I83" s="100">
        <v>0.68965517241379304</v>
      </c>
      <c r="J83" s="308">
        <v>0.17241379310344801</v>
      </c>
      <c r="K83" s="400" t="s">
        <v>239</v>
      </c>
      <c r="L83" s="142">
        <v>1.48357931034483</v>
      </c>
      <c r="M83" s="401">
        <f>L38</f>
        <v>80</v>
      </c>
      <c r="N83" s="382">
        <f>M83*L83</f>
        <v>118.6863448275864</v>
      </c>
      <c r="O83" s="395"/>
      <c r="P83" s="233"/>
      <c r="Q83" s="233"/>
      <c r="R83" s="233"/>
      <c r="S83" s="233"/>
      <c r="T83" s="233"/>
    </row>
    <row r="84" spans="1:20" ht="12.75" customHeight="1">
      <c r="A84" s="5"/>
      <c r="B84" s="6"/>
      <c r="C84" s="402"/>
      <c r="D84" s="97">
        <f>D78*2</f>
        <v>0.5</v>
      </c>
      <c r="E84" s="310"/>
      <c r="F84" s="97">
        <f>D84+F73</f>
        <v>0.81824999999999992</v>
      </c>
      <c r="G84" s="310"/>
      <c r="H84" s="96">
        <v>0.34482758620689702</v>
      </c>
      <c r="I84" s="100">
        <v>1.3793103448275901</v>
      </c>
      <c r="J84" s="308">
        <v>0.34482758620689702</v>
      </c>
      <c r="K84" s="310"/>
      <c r="L84" s="142">
        <v>1.54875862068965</v>
      </c>
      <c r="M84" s="401">
        <f>L39</f>
        <v>0</v>
      </c>
      <c r="N84" s="382">
        <f>M84*L84</f>
        <v>0</v>
      </c>
      <c r="O84" s="395"/>
      <c r="P84" s="233"/>
      <c r="Q84" s="233"/>
      <c r="R84" s="233"/>
      <c r="S84" s="233"/>
      <c r="T84" s="233"/>
    </row>
    <row r="85" spans="1:20" ht="12.75" customHeight="1">
      <c r="A85" s="5"/>
      <c r="B85" s="6"/>
      <c r="C85" s="402"/>
      <c r="D85" s="143">
        <f>D79*2</f>
        <v>0</v>
      </c>
      <c r="E85" s="310"/>
      <c r="F85" s="97">
        <f>D85+F74</f>
        <v>0.50919999999999999</v>
      </c>
      <c r="G85" s="310"/>
      <c r="H85" s="96">
        <v>0.20689655172413801</v>
      </c>
      <c r="I85" s="100">
        <v>0.82758620689655205</v>
      </c>
      <c r="J85" s="308">
        <v>1.2068965517241399</v>
      </c>
      <c r="K85" s="310"/>
      <c r="L85" s="142">
        <v>1.43845517241379</v>
      </c>
      <c r="M85" s="401">
        <f>L40</f>
        <v>30</v>
      </c>
      <c r="N85" s="382">
        <f>M85*L85</f>
        <v>43.1536551724137</v>
      </c>
      <c r="O85" s="395"/>
      <c r="P85" s="233"/>
      <c r="Q85" s="233"/>
      <c r="R85" s="233"/>
      <c r="S85" s="233"/>
      <c r="T85" s="233"/>
    </row>
    <row r="86" spans="1:20" ht="12.75" customHeight="1">
      <c r="A86" s="5"/>
      <c r="B86" s="6"/>
      <c r="C86" s="108"/>
      <c r="D86" s="108"/>
      <c r="E86" s="108"/>
      <c r="F86" s="108"/>
      <c r="G86" s="108"/>
      <c r="H86" s="108"/>
      <c r="I86" s="108"/>
      <c r="J86" s="108"/>
      <c r="K86" s="108"/>
      <c r="L86" s="108"/>
      <c r="M86" s="382">
        <f>SUM(M83:M85)</f>
        <v>110</v>
      </c>
      <c r="N86" s="382">
        <f>SUM(N83:N85)</f>
        <v>161.84000000000009</v>
      </c>
      <c r="O86" s="395"/>
      <c r="P86" s="233"/>
      <c r="Q86" s="233"/>
      <c r="R86" s="233"/>
      <c r="S86" s="233"/>
      <c r="T86" s="233"/>
    </row>
    <row r="87" spans="1:20" ht="12.75" customHeight="1">
      <c r="A87" s="5"/>
      <c r="B87" s="6"/>
      <c r="C87" s="108"/>
      <c r="D87" s="108"/>
      <c r="E87" s="108"/>
      <c r="F87" s="108"/>
      <c r="G87" s="108"/>
      <c r="H87" s="108"/>
      <c r="I87" s="108"/>
      <c r="J87" s="108"/>
      <c r="K87" s="108"/>
      <c r="L87" s="64" t="s">
        <v>240</v>
      </c>
      <c r="M87" s="108"/>
      <c r="N87" s="383">
        <f>N86/M86-1</f>
        <v>0.47127272727272818</v>
      </c>
      <c r="O87" s="395"/>
      <c r="P87" s="233"/>
      <c r="Q87" s="233"/>
      <c r="R87" s="233"/>
      <c r="S87" s="233"/>
      <c r="T87" s="233"/>
    </row>
    <row r="88" spans="1:20" ht="12.75" customHeight="1">
      <c r="A88" s="5"/>
      <c r="B88" s="6"/>
      <c r="C88" s="108"/>
      <c r="D88" s="108"/>
      <c r="E88" s="108"/>
      <c r="F88" s="108"/>
      <c r="G88" s="108"/>
      <c r="H88" s="108"/>
      <c r="I88" s="108"/>
      <c r="J88" s="108"/>
      <c r="K88" s="108"/>
      <c r="L88" s="64" t="s">
        <v>241</v>
      </c>
      <c r="M88" s="108"/>
      <c r="N88" s="383">
        <v>0.27300000000000002</v>
      </c>
      <c r="O88" s="395"/>
      <c r="P88" s="233"/>
      <c r="Q88" s="233"/>
      <c r="R88" s="233"/>
      <c r="S88" s="233"/>
      <c r="T88" s="233"/>
    </row>
    <row r="89" spans="1:20" ht="12.75" customHeight="1">
      <c r="A89" s="5"/>
      <c r="B89" s="6"/>
      <c r="C89" s="108"/>
      <c r="D89" s="108"/>
      <c r="E89" s="108"/>
      <c r="F89" s="108"/>
      <c r="G89" s="108"/>
      <c r="H89" s="108"/>
      <c r="I89" s="108"/>
      <c r="J89" s="108"/>
      <c r="K89" s="108"/>
      <c r="L89" s="64" t="s">
        <v>242</v>
      </c>
      <c r="M89" s="108"/>
      <c r="N89" s="383">
        <f>N87-N88</f>
        <v>0.19827272727272816</v>
      </c>
      <c r="O89" s="395"/>
      <c r="P89" s="233"/>
      <c r="Q89" s="233"/>
      <c r="R89" s="233"/>
      <c r="S89" s="233"/>
      <c r="T89" s="233"/>
    </row>
    <row r="90" spans="1:20" ht="8.1" customHeight="1">
      <c r="A90" s="5"/>
      <c r="B90" s="6"/>
      <c r="C90" s="6"/>
      <c r="D90" s="6"/>
      <c r="E90" s="6"/>
      <c r="F90" s="6"/>
      <c r="G90" s="6"/>
      <c r="H90" s="6"/>
      <c r="I90" s="6"/>
      <c r="J90" s="6"/>
      <c r="K90" s="6"/>
      <c r="L90" s="6"/>
      <c r="M90" s="6"/>
      <c r="N90" s="6"/>
      <c r="O90" s="233"/>
      <c r="P90" s="233"/>
      <c r="Q90" s="233"/>
      <c r="R90" s="233"/>
      <c r="S90" s="233"/>
      <c r="T90" s="233"/>
    </row>
    <row r="91" spans="1:20" ht="15.75" customHeight="1">
      <c r="A91" s="5"/>
      <c r="B91" s="585" t="s">
        <v>14</v>
      </c>
      <c r="C91" s="585"/>
      <c r="D91" s="585"/>
      <c r="E91" s="585"/>
      <c r="F91" s="585"/>
      <c r="G91" s="585"/>
      <c r="H91" s="585"/>
      <c r="I91" s="586" t="s">
        <v>15</v>
      </c>
      <c r="J91" s="586"/>
      <c r="K91" s="586"/>
      <c r="L91" s="586"/>
      <c r="M91" s="586"/>
      <c r="N91" s="586"/>
      <c r="O91" s="578"/>
      <c r="P91" s="403"/>
      <c r="Q91" s="233"/>
      <c r="R91" s="233"/>
      <c r="S91" s="233"/>
      <c r="T91" s="233"/>
    </row>
    <row r="92" spans="1:20" ht="12.75" customHeight="1">
      <c r="A92" s="5"/>
      <c r="B92" s="6"/>
      <c r="C92" s="6"/>
      <c r="D92" s="6"/>
      <c r="E92" s="6"/>
      <c r="F92" s="6"/>
      <c r="G92" s="6"/>
      <c r="H92" s="6"/>
      <c r="I92" s="6"/>
      <c r="J92" s="6"/>
      <c r="K92" s="6"/>
      <c r="L92" s="6"/>
      <c r="M92" s="6"/>
      <c r="N92" s="6"/>
      <c r="O92" s="233"/>
      <c r="P92" s="233"/>
      <c r="Q92" s="233"/>
      <c r="R92" s="233"/>
      <c r="S92" s="233"/>
      <c r="T92" s="233"/>
    </row>
    <row r="93" spans="1:20" s="580" customFormat="1" ht="12.75" customHeight="1">
      <c r="A93" s="5"/>
      <c r="B93" s="6"/>
      <c r="C93" s="6"/>
      <c r="D93" s="6"/>
      <c r="E93" s="6"/>
      <c r="F93" s="6"/>
      <c r="G93" s="6"/>
      <c r="H93" s="6"/>
      <c r="I93" s="6"/>
      <c r="J93" s="6"/>
      <c r="K93" s="6"/>
      <c r="L93" s="6"/>
      <c r="M93" s="6"/>
      <c r="N93" s="6"/>
      <c r="O93" s="233"/>
      <c r="P93" s="233"/>
      <c r="Q93" s="233"/>
      <c r="R93" s="233"/>
      <c r="S93" s="233"/>
      <c r="T93" s="233"/>
    </row>
    <row r="94" spans="1:20" s="580" customFormat="1" ht="12.75" customHeight="1"/>
  </sheetData>
  <mergeCells count="12">
    <mergeCell ref="B7:H7"/>
    <mergeCell ref="B91:H91"/>
    <mergeCell ref="C10:O12"/>
    <mergeCell ref="L81:L82"/>
    <mergeCell ref="C31:N34"/>
    <mergeCell ref="C17:N17"/>
    <mergeCell ref="C21:N21"/>
    <mergeCell ref="C27:N28"/>
    <mergeCell ref="C29:N30"/>
    <mergeCell ref="I7:N7"/>
    <mergeCell ref="I91:N91"/>
    <mergeCell ref="B15:O15"/>
  </mergeCells>
  <hyperlinks>
    <hyperlink ref="O4" location="Índice!A1" display="Volver al índice" xr:uid="{00000000-0004-0000-0D00-000001000000}"/>
    <hyperlink ref="B4" location="Ejercicios!A1" display="Volver a ejercicios" xr:uid="{76B1D521-05E8-42C3-8A92-8BCB8AB37B62}"/>
  </hyperlinks>
  <pageMargins left="0.75" right="0.75" top="1" bottom="1" header="0.5" footer="0.5"/>
  <pageSetup scale="74" orientation="landscape"/>
  <headerFooter>
    <oddFooter>&amp;R&amp;"Arial,Regular"&amp;10&amp;K000000Rta_14.11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9"/>
  <sheetViews>
    <sheetView showGridLines="0" workbookViewId="0">
      <selection activeCell="B16" sqref="B16"/>
    </sheetView>
  </sheetViews>
  <sheetFormatPr baseColWidth="10" defaultColWidth="10.85546875" defaultRowHeight="12.75" customHeight="1"/>
  <cols>
    <col min="1" max="1" width="9.140625" style="1" customWidth="1"/>
    <col min="2" max="2" width="11" style="1" customWidth="1"/>
    <col min="3" max="3" width="11.42578125" style="1" customWidth="1"/>
    <col min="4" max="4" width="9.140625" style="1" customWidth="1"/>
    <col min="5" max="5" width="11.5703125" style="1" customWidth="1"/>
    <col min="6" max="14" width="10.85546875" style="1" customWidth="1"/>
    <col min="15" max="16" width="10.85546875" style="580" customWidth="1"/>
    <col min="17" max="16384" width="10.85546875" style="1"/>
  </cols>
  <sheetData>
    <row r="1" spans="1:15" ht="12.75" customHeight="1">
      <c r="A1" s="2"/>
      <c r="B1" s="3"/>
      <c r="C1" s="3"/>
      <c r="D1" s="3"/>
      <c r="E1" s="3"/>
      <c r="F1" s="3"/>
      <c r="G1" s="228"/>
      <c r="H1" s="228"/>
      <c r="I1" s="228"/>
      <c r="J1" s="228"/>
      <c r="K1" s="228"/>
      <c r="L1" s="228"/>
      <c r="M1" s="228"/>
      <c r="N1" s="228"/>
      <c r="O1" s="228"/>
    </row>
    <row r="2" spans="1:15" ht="12.75" customHeight="1">
      <c r="A2" s="5"/>
      <c r="B2" s="88"/>
      <c r="C2" s="9"/>
      <c r="D2" s="9"/>
      <c r="E2" s="9"/>
      <c r="F2" s="9"/>
      <c r="G2" s="311"/>
      <c r="H2" s="233"/>
      <c r="I2" s="233"/>
      <c r="J2" s="233"/>
      <c r="K2" s="233"/>
      <c r="L2" s="233"/>
      <c r="M2" s="312" t="s">
        <v>1</v>
      </c>
      <c r="N2" s="233"/>
      <c r="O2" s="233"/>
    </row>
    <row r="3" spans="1:15" ht="12.75" customHeight="1">
      <c r="A3" s="5"/>
      <c r="B3" s="88"/>
      <c r="C3" s="6"/>
      <c r="D3" s="6"/>
      <c r="E3" s="6"/>
      <c r="F3" s="6"/>
      <c r="G3" s="233"/>
      <c r="H3" s="233"/>
      <c r="I3" s="233"/>
      <c r="J3" s="233"/>
      <c r="K3" s="233"/>
      <c r="L3" s="233"/>
      <c r="M3" s="230"/>
      <c r="N3" s="233"/>
      <c r="O3" s="233"/>
    </row>
    <row r="4" spans="1:15" ht="12.75" customHeight="1">
      <c r="A4" s="5"/>
      <c r="B4" s="575" t="s">
        <v>389</v>
      </c>
      <c r="C4" s="6"/>
      <c r="D4" s="6"/>
      <c r="E4" s="6"/>
      <c r="F4" s="6"/>
      <c r="G4" s="313"/>
      <c r="H4" s="233"/>
      <c r="I4" s="233"/>
      <c r="J4" s="233"/>
      <c r="K4" s="233"/>
      <c r="L4" s="233"/>
      <c r="M4" s="577" t="s">
        <v>373</v>
      </c>
      <c r="N4" s="233"/>
      <c r="O4" s="233"/>
    </row>
    <row r="5" spans="1:15" ht="12.75" customHeight="1">
      <c r="A5" s="5"/>
      <c r="B5" s="89"/>
      <c r="C5" s="6"/>
      <c r="D5" s="6"/>
      <c r="E5" s="6"/>
      <c r="F5" s="6"/>
      <c r="G5" s="313"/>
      <c r="H5" s="233"/>
      <c r="I5" s="233"/>
      <c r="J5" s="233"/>
      <c r="K5" s="233"/>
      <c r="L5" s="233"/>
      <c r="M5" s="232"/>
      <c r="N5" s="233"/>
      <c r="O5" s="233"/>
    </row>
    <row r="6" spans="1:15" ht="12.75" customHeight="1">
      <c r="A6" s="5"/>
      <c r="B6" s="6"/>
      <c r="C6" s="6"/>
      <c r="D6" s="6"/>
      <c r="E6" s="6"/>
      <c r="F6" s="6"/>
      <c r="G6" s="233"/>
      <c r="H6" s="233"/>
      <c r="I6" s="233"/>
      <c r="J6" s="233"/>
      <c r="K6" s="233"/>
      <c r="L6" s="233"/>
      <c r="M6" s="231"/>
      <c r="N6" s="233"/>
      <c r="O6" s="233"/>
    </row>
    <row r="7" spans="1:15" ht="18.75" customHeight="1">
      <c r="A7" s="5"/>
      <c r="B7" s="585" t="s">
        <v>65</v>
      </c>
      <c r="C7" s="585"/>
      <c r="D7" s="585"/>
      <c r="E7" s="585"/>
      <c r="F7" s="585"/>
      <c r="G7" s="585"/>
      <c r="H7" s="586"/>
      <c r="I7" s="586"/>
      <c r="J7" s="586"/>
      <c r="K7" s="586"/>
      <c r="L7" s="586"/>
      <c r="M7" s="586"/>
      <c r="N7" s="233"/>
      <c r="O7" s="233"/>
    </row>
    <row r="8" spans="1:15" ht="12.75" customHeight="1">
      <c r="A8" s="5"/>
      <c r="B8" s="6"/>
      <c r="C8" s="6"/>
      <c r="D8" s="6"/>
      <c r="E8" s="6"/>
      <c r="F8" s="6"/>
      <c r="G8" s="233"/>
      <c r="H8" s="233"/>
      <c r="I8" s="233"/>
      <c r="J8" s="233"/>
      <c r="K8" s="233"/>
      <c r="L8" s="233"/>
      <c r="M8" s="233"/>
      <c r="N8" s="233"/>
      <c r="O8" s="233"/>
    </row>
    <row r="9" spans="1:15" ht="12.75" customHeight="1">
      <c r="A9" s="5"/>
      <c r="B9" s="6"/>
      <c r="C9" s="6"/>
      <c r="D9" s="6"/>
      <c r="E9" s="6"/>
      <c r="F9" s="6"/>
      <c r="G9" s="233"/>
      <c r="H9" s="233"/>
      <c r="I9" s="233"/>
      <c r="J9" s="233"/>
      <c r="K9" s="233"/>
      <c r="L9" s="233"/>
      <c r="M9" s="233"/>
      <c r="N9" s="233"/>
      <c r="O9" s="233"/>
    </row>
    <row r="10" spans="1:15" ht="13.7" customHeight="1">
      <c r="A10" s="5"/>
      <c r="B10" s="24" t="s">
        <v>243</v>
      </c>
      <c r="C10" s="647" t="s">
        <v>59</v>
      </c>
      <c r="D10" s="648"/>
      <c r="E10" s="648"/>
      <c r="F10" s="648"/>
      <c r="G10" s="648"/>
      <c r="H10" s="648"/>
      <c r="I10" s="648"/>
      <c r="J10" s="648"/>
      <c r="K10" s="648"/>
      <c r="L10" s="648"/>
      <c r="M10" s="648"/>
      <c r="N10" s="233"/>
      <c r="O10" s="233"/>
    </row>
    <row r="11" spans="1:15" ht="12.75" customHeight="1">
      <c r="A11" s="5"/>
      <c r="B11" s="6"/>
      <c r="C11" s="648"/>
      <c r="D11" s="648"/>
      <c r="E11" s="648"/>
      <c r="F11" s="648"/>
      <c r="G11" s="648"/>
      <c r="H11" s="648"/>
      <c r="I11" s="648"/>
      <c r="J11" s="648"/>
      <c r="K11" s="648"/>
      <c r="L11" s="648"/>
      <c r="M11" s="648"/>
      <c r="N11" s="233"/>
      <c r="O11" s="233"/>
    </row>
    <row r="12" spans="1:15" ht="12.75" customHeight="1">
      <c r="A12" s="5"/>
      <c r="B12" s="6"/>
      <c r="C12" s="648"/>
      <c r="D12" s="648"/>
      <c r="E12" s="648"/>
      <c r="F12" s="648"/>
      <c r="G12" s="648"/>
      <c r="H12" s="648"/>
      <c r="I12" s="648"/>
      <c r="J12" s="648"/>
      <c r="K12" s="648"/>
      <c r="L12" s="648"/>
      <c r="M12" s="648"/>
      <c r="N12" s="233"/>
      <c r="O12" s="233"/>
    </row>
    <row r="13" spans="1:15" ht="12.75" customHeight="1">
      <c r="A13" s="5"/>
      <c r="B13" s="6"/>
      <c r="C13" s="318"/>
      <c r="D13" s="318"/>
      <c r="E13" s="318"/>
      <c r="F13" s="318"/>
      <c r="G13" s="318"/>
      <c r="H13" s="318"/>
      <c r="I13" s="318"/>
      <c r="J13" s="318"/>
      <c r="K13" s="318"/>
      <c r="L13" s="318"/>
      <c r="M13" s="318"/>
      <c r="N13" s="233"/>
      <c r="O13" s="233"/>
    </row>
    <row r="14" spans="1:15" ht="12.75" customHeight="1">
      <c r="A14" s="5"/>
      <c r="B14" s="6"/>
      <c r="C14" s="6"/>
      <c r="D14" s="6"/>
      <c r="E14" s="6"/>
      <c r="F14" s="6"/>
      <c r="G14" s="233"/>
      <c r="H14" s="233"/>
      <c r="I14" s="233"/>
      <c r="J14" s="233"/>
      <c r="K14" s="233"/>
      <c r="L14" s="233"/>
      <c r="M14" s="233"/>
      <c r="N14" s="233"/>
      <c r="O14" s="233"/>
    </row>
    <row r="15" spans="1:15" ht="18.75" customHeight="1">
      <c r="A15" s="5"/>
      <c r="B15" s="585" t="s">
        <v>234</v>
      </c>
      <c r="C15" s="585"/>
      <c r="D15" s="585"/>
      <c r="E15" s="585"/>
      <c r="F15" s="585"/>
      <c r="G15" s="585"/>
      <c r="H15" s="585"/>
      <c r="I15" s="585"/>
      <c r="J15" s="585"/>
      <c r="K15" s="585"/>
      <c r="L15" s="585"/>
      <c r="M15" s="585"/>
      <c r="N15" s="404"/>
      <c r="O15" s="233"/>
    </row>
    <row r="16" spans="1:15" ht="12.75" customHeight="1">
      <c r="A16" s="5"/>
      <c r="B16" s="6"/>
      <c r="C16" s="317"/>
      <c r="D16" s="317"/>
      <c r="E16" s="6"/>
      <c r="F16" s="6"/>
      <c r="G16" s="233"/>
      <c r="H16" s="233"/>
      <c r="I16" s="233"/>
      <c r="J16" s="233"/>
      <c r="K16" s="233"/>
      <c r="L16" s="233"/>
      <c r="M16" s="233"/>
      <c r="N16" s="233"/>
      <c r="O16" s="233"/>
    </row>
    <row r="17" spans="1:15" ht="15.95" customHeight="1">
      <c r="A17" s="5"/>
      <c r="B17" s="6"/>
      <c r="C17" s="48" t="s">
        <v>244</v>
      </c>
      <c r="D17" s="321"/>
      <c r="E17" s="81"/>
      <c r="F17" s="81"/>
      <c r="G17" s="81"/>
      <c r="H17" s="233"/>
      <c r="I17" s="233"/>
      <c r="J17" s="233"/>
      <c r="K17" s="233"/>
      <c r="L17" s="233"/>
      <c r="M17" s="233"/>
      <c r="N17" s="233"/>
      <c r="O17" s="233"/>
    </row>
    <row r="18" spans="1:15" ht="15.75" customHeight="1">
      <c r="A18" s="5"/>
      <c r="B18" s="319"/>
      <c r="C18" s="322"/>
      <c r="D18" s="321"/>
      <c r="E18" s="81"/>
      <c r="F18" s="81"/>
      <c r="G18" s="81"/>
      <c r="H18" s="233"/>
      <c r="I18" s="233"/>
      <c r="J18" s="233"/>
      <c r="K18" s="233"/>
      <c r="L18" s="233"/>
      <c r="M18" s="233"/>
      <c r="N18" s="233"/>
      <c r="O18" s="233"/>
    </row>
    <row r="19" spans="1:15" ht="15.75" customHeight="1">
      <c r="A19" s="5"/>
      <c r="B19" s="319"/>
      <c r="C19" s="6"/>
      <c r="D19" s="320"/>
      <c r="E19" s="81"/>
      <c r="F19" s="81"/>
      <c r="G19" s="81"/>
      <c r="H19" s="233"/>
      <c r="I19" s="233"/>
      <c r="J19" s="233"/>
      <c r="K19" s="233"/>
      <c r="L19" s="233"/>
      <c r="M19" s="233"/>
      <c r="N19" s="233"/>
      <c r="O19" s="233"/>
    </row>
    <row r="20" spans="1:15" ht="15.75" customHeight="1">
      <c r="A20" s="5"/>
      <c r="B20" s="319"/>
      <c r="C20" s="321"/>
      <c r="D20" s="320"/>
      <c r="E20" s="81"/>
      <c r="F20" s="81"/>
      <c r="G20" s="81"/>
      <c r="H20" s="233"/>
      <c r="I20" s="233"/>
      <c r="J20" s="233"/>
      <c r="K20" s="233"/>
      <c r="L20" s="233"/>
      <c r="M20" s="233"/>
      <c r="N20" s="233"/>
      <c r="O20" s="233"/>
    </row>
    <row r="21" spans="1:15" ht="15.75" customHeight="1">
      <c r="A21" s="5"/>
      <c r="B21" s="319"/>
      <c r="C21" s="6"/>
      <c r="D21" s="320"/>
      <c r="E21" s="81"/>
      <c r="F21" s="81"/>
      <c r="G21" s="81"/>
      <c r="H21" s="233"/>
      <c r="I21" s="233"/>
      <c r="J21" s="233"/>
      <c r="K21" s="233"/>
      <c r="L21" s="233"/>
      <c r="M21" s="233"/>
      <c r="N21" s="233"/>
      <c r="O21" s="233"/>
    </row>
    <row r="22" spans="1:15" ht="15.75" customHeight="1">
      <c r="A22" s="5"/>
      <c r="B22" s="319"/>
      <c r="C22" s="321"/>
      <c r="D22" s="320"/>
      <c r="E22" s="81"/>
      <c r="F22" s="81"/>
      <c r="G22" s="81"/>
      <c r="H22" s="233"/>
      <c r="I22" s="233"/>
      <c r="J22" s="233"/>
      <c r="K22" s="233"/>
      <c r="L22" s="233"/>
      <c r="M22" s="233"/>
      <c r="N22" s="233"/>
      <c r="O22" s="233"/>
    </row>
    <row r="23" spans="1:15" ht="15.75" customHeight="1">
      <c r="A23" s="5"/>
      <c r="B23" s="319"/>
      <c r="C23" s="6"/>
      <c r="D23" s="320"/>
      <c r="E23" s="81"/>
      <c r="F23" s="81"/>
      <c r="G23" s="81"/>
      <c r="H23" s="233"/>
      <c r="I23" s="233"/>
      <c r="J23" s="233"/>
      <c r="K23" s="233"/>
      <c r="L23" s="233"/>
      <c r="M23" s="233"/>
      <c r="N23" s="233"/>
      <c r="O23" s="233"/>
    </row>
    <row r="24" spans="1:15" ht="15.75" customHeight="1">
      <c r="A24" s="5"/>
      <c r="B24" s="319"/>
      <c r="C24" s="321"/>
      <c r="D24" s="320"/>
      <c r="E24" s="81"/>
      <c r="F24" s="81"/>
      <c r="G24" s="81"/>
      <c r="H24" s="233"/>
      <c r="I24" s="233"/>
      <c r="J24" s="233"/>
      <c r="K24" s="233"/>
      <c r="L24" s="233"/>
      <c r="M24" s="233"/>
      <c r="N24" s="233"/>
      <c r="O24" s="233"/>
    </row>
    <row r="25" spans="1:15" ht="15.75" customHeight="1">
      <c r="A25" s="5"/>
      <c r="B25" s="319"/>
      <c r="C25" s="322"/>
      <c r="D25" s="321"/>
      <c r="E25" s="81"/>
      <c r="F25" s="81"/>
      <c r="G25" s="81"/>
      <c r="H25" s="233"/>
      <c r="I25" s="233"/>
      <c r="J25" s="233"/>
      <c r="K25" s="233"/>
      <c r="L25" s="233"/>
      <c r="M25" s="233"/>
      <c r="N25" s="233"/>
      <c r="O25" s="233"/>
    </row>
    <row r="26" spans="1:15" ht="15.75" customHeight="1">
      <c r="A26" s="5"/>
      <c r="B26" s="319"/>
      <c r="C26" s="6"/>
      <c r="D26" s="320"/>
      <c r="E26" s="81"/>
      <c r="F26" s="81"/>
      <c r="G26" s="81"/>
      <c r="H26" s="233"/>
      <c r="I26" s="233"/>
      <c r="J26" s="233"/>
      <c r="K26" s="233"/>
      <c r="L26" s="233"/>
      <c r="M26" s="233"/>
      <c r="N26" s="233"/>
      <c r="O26" s="233"/>
    </row>
    <row r="27" spans="1:15" ht="15.75" customHeight="1">
      <c r="A27" s="5"/>
      <c r="B27" s="319"/>
      <c r="C27" s="322"/>
      <c r="D27" s="321"/>
      <c r="E27" s="81"/>
      <c r="F27" s="81"/>
      <c r="G27" s="81"/>
      <c r="H27" s="233"/>
      <c r="I27" s="233"/>
      <c r="J27" s="233"/>
      <c r="K27" s="233"/>
      <c r="L27" s="233"/>
      <c r="M27" s="233"/>
      <c r="N27" s="233"/>
      <c r="O27" s="233"/>
    </row>
    <row r="28" spans="1:15" ht="15.75" customHeight="1">
      <c r="A28" s="5"/>
      <c r="B28" s="319"/>
      <c r="C28" s="86"/>
      <c r="D28" s="6"/>
      <c r="E28" s="81"/>
      <c r="F28" s="81"/>
      <c r="G28" s="81"/>
      <c r="H28" s="233"/>
      <c r="I28" s="233"/>
      <c r="J28" s="233"/>
      <c r="K28" s="233"/>
      <c r="L28" s="233"/>
      <c r="M28" s="233"/>
      <c r="N28" s="233"/>
      <c r="O28" s="233"/>
    </row>
    <row r="29" spans="1:15" ht="15.75" customHeight="1">
      <c r="A29" s="5"/>
      <c r="B29" s="319"/>
      <c r="C29" s="53" t="s">
        <v>245</v>
      </c>
      <c r="D29" s="6"/>
      <c r="E29" s="81"/>
      <c r="F29" s="81"/>
      <c r="G29" s="81"/>
      <c r="H29" s="233"/>
      <c r="I29" s="233"/>
      <c r="J29" s="233"/>
      <c r="K29" s="233"/>
      <c r="L29" s="233"/>
      <c r="M29" s="233"/>
      <c r="N29" s="233"/>
      <c r="O29" s="233"/>
    </row>
    <row r="30" spans="1:15" ht="15.75" customHeight="1">
      <c r="A30" s="5"/>
      <c r="B30" s="319"/>
      <c r="C30" s="6"/>
      <c r="D30" s="86"/>
      <c r="E30" s="81"/>
      <c r="F30" s="81"/>
      <c r="G30" s="81"/>
      <c r="H30" s="324"/>
      <c r="I30" s="233"/>
      <c r="J30" s="233"/>
      <c r="K30" s="233"/>
      <c r="L30" s="233"/>
      <c r="M30" s="233"/>
      <c r="N30" s="233"/>
      <c r="O30" s="233"/>
    </row>
    <row r="31" spans="1:15" ht="15.75" customHeight="1">
      <c r="A31" s="5"/>
      <c r="B31" s="319"/>
      <c r="C31" s="6"/>
      <c r="D31" s="320"/>
      <c r="E31" s="81"/>
      <c r="F31" s="81"/>
      <c r="G31" s="81"/>
      <c r="H31" s="324"/>
      <c r="I31" s="233"/>
      <c r="J31" s="233"/>
      <c r="K31" s="233"/>
      <c r="L31" s="233"/>
      <c r="M31" s="233"/>
      <c r="N31" s="233"/>
      <c r="O31" s="233"/>
    </row>
    <row r="32" spans="1:15" ht="15.75" customHeight="1">
      <c r="A32" s="5"/>
      <c r="B32" s="319"/>
      <c r="C32" s="321"/>
      <c r="D32" s="320"/>
      <c r="E32" s="81"/>
      <c r="F32" s="81"/>
      <c r="G32" s="81"/>
      <c r="H32" s="233"/>
      <c r="I32" s="324"/>
      <c r="J32" s="233"/>
      <c r="K32" s="233"/>
      <c r="L32" s="233"/>
      <c r="M32" s="233"/>
      <c r="N32" s="233"/>
      <c r="O32" s="233"/>
    </row>
    <row r="33" spans="1:15" ht="15.75" customHeight="1">
      <c r="A33" s="5"/>
      <c r="B33" s="319"/>
      <c r="C33" s="321"/>
      <c r="D33" s="320"/>
      <c r="E33" s="81"/>
      <c r="F33" s="81"/>
      <c r="G33" s="81"/>
      <c r="H33" s="233"/>
      <c r="I33" s="233"/>
      <c r="J33" s="233"/>
      <c r="K33" s="233"/>
      <c r="L33" s="233"/>
      <c r="M33" s="233"/>
      <c r="N33" s="233"/>
      <c r="O33" s="233"/>
    </row>
    <row r="34" spans="1:15" ht="15.75" customHeight="1">
      <c r="A34" s="5"/>
      <c r="B34" s="319"/>
      <c r="C34" s="321"/>
      <c r="D34" s="320"/>
      <c r="E34" s="81"/>
      <c r="F34" s="81"/>
      <c r="G34" s="81"/>
      <c r="H34" s="233"/>
      <c r="I34" s="233"/>
      <c r="J34" s="233"/>
      <c r="K34" s="233"/>
      <c r="L34" s="233"/>
      <c r="M34" s="233"/>
      <c r="N34" s="233"/>
      <c r="O34" s="233"/>
    </row>
    <row r="35" spans="1:15" ht="15.75" customHeight="1">
      <c r="A35" s="5"/>
      <c r="B35" s="319"/>
      <c r="C35" s="596" t="s">
        <v>246</v>
      </c>
      <c r="D35" s="597"/>
      <c r="E35" s="597"/>
      <c r="F35" s="597"/>
      <c r="G35" s="597"/>
      <c r="H35" s="597"/>
      <c r="I35" s="597"/>
      <c r="J35" s="597"/>
      <c r="K35" s="597"/>
      <c r="L35" s="597"/>
      <c r="M35" s="597"/>
      <c r="N35" s="405"/>
      <c r="O35" s="233"/>
    </row>
    <row r="36" spans="1:15" ht="15.75" customHeight="1">
      <c r="A36" s="5"/>
      <c r="B36" s="319"/>
      <c r="C36" s="597"/>
      <c r="D36" s="597"/>
      <c r="E36" s="597"/>
      <c r="F36" s="597"/>
      <c r="G36" s="597"/>
      <c r="H36" s="597"/>
      <c r="I36" s="597"/>
      <c r="J36" s="597"/>
      <c r="K36" s="597"/>
      <c r="L36" s="597"/>
      <c r="M36" s="597"/>
      <c r="N36" s="405"/>
      <c r="O36" s="233"/>
    </row>
    <row r="37" spans="1:15" ht="15.75" customHeight="1">
      <c r="A37" s="5"/>
      <c r="B37" s="319"/>
      <c r="C37" s="597"/>
      <c r="D37" s="597"/>
      <c r="E37" s="597"/>
      <c r="F37" s="597"/>
      <c r="G37" s="597"/>
      <c r="H37" s="597"/>
      <c r="I37" s="597"/>
      <c r="J37" s="597"/>
      <c r="K37" s="597"/>
      <c r="L37" s="597"/>
      <c r="M37" s="597"/>
      <c r="N37" s="34"/>
      <c r="O37" s="233"/>
    </row>
    <row r="38" spans="1:15" ht="15.75" customHeight="1">
      <c r="A38" s="5"/>
      <c r="B38" s="319"/>
      <c r="C38" s="34"/>
      <c r="D38" s="34"/>
      <c r="E38" s="34"/>
      <c r="F38" s="34"/>
      <c r="G38" s="34"/>
      <c r="H38" s="34"/>
      <c r="I38" s="34"/>
      <c r="J38" s="34"/>
      <c r="K38" s="34"/>
      <c r="L38" s="34"/>
      <c r="M38" s="34"/>
      <c r="N38" s="34"/>
      <c r="O38" s="233"/>
    </row>
    <row r="39" spans="1:15" ht="15.75" customHeight="1">
      <c r="A39" s="5"/>
      <c r="B39" s="319"/>
      <c r="C39" s="596" t="s">
        <v>247</v>
      </c>
      <c r="D39" s="597"/>
      <c r="E39" s="597"/>
      <c r="F39" s="597"/>
      <c r="G39" s="597"/>
      <c r="H39" s="597"/>
      <c r="I39" s="597"/>
      <c r="J39" s="597"/>
      <c r="K39" s="597"/>
      <c r="L39" s="597"/>
      <c r="M39" s="597"/>
      <c r="N39" s="405"/>
      <c r="O39" s="233"/>
    </row>
    <row r="40" spans="1:15" ht="15.75" customHeight="1">
      <c r="A40" s="5"/>
      <c r="B40" s="319"/>
      <c r="C40" s="597"/>
      <c r="D40" s="597"/>
      <c r="E40" s="597"/>
      <c r="F40" s="597"/>
      <c r="G40" s="597"/>
      <c r="H40" s="597"/>
      <c r="I40" s="597"/>
      <c r="J40" s="597"/>
      <c r="K40" s="597"/>
      <c r="L40" s="597"/>
      <c r="M40" s="597"/>
      <c r="N40" s="405"/>
      <c r="O40" s="233"/>
    </row>
    <row r="41" spans="1:15" ht="20.25" customHeight="1">
      <c r="A41" s="5"/>
      <c r="B41" s="319"/>
      <c r="C41" s="597"/>
      <c r="D41" s="597"/>
      <c r="E41" s="597"/>
      <c r="F41" s="597"/>
      <c r="G41" s="597"/>
      <c r="H41" s="597"/>
      <c r="I41" s="597"/>
      <c r="J41" s="597"/>
      <c r="K41" s="597"/>
      <c r="L41" s="597"/>
      <c r="M41" s="597"/>
      <c r="N41" s="34"/>
      <c r="O41" s="233"/>
    </row>
    <row r="42" spans="1:15" ht="20.25" customHeight="1">
      <c r="A42" s="5"/>
      <c r="B42" s="319"/>
      <c r="C42" s="34"/>
      <c r="D42" s="34"/>
      <c r="E42" s="34"/>
      <c r="F42" s="34"/>
      <c r="G42" s="34"/>
      <c r="H42" s="34"/>
      <c r="I42" s="34"/>
      <c r="J42" s="34"/>
      <c r="K42" s="34"/>
      <c r="L42" s="34"/>
      <c r="M42" s="34"/>
      <c r="N42" s="34"/>
      <c r="O42" s="233"/>
    </row>
    <row r="43" spans="1:15" ht="20.25" customHeight="1">
      <c r="A43" s="5"/>
      <c r="B43" s="319"/>
      <c r="C43" s="654" t="s">
        <v>88</v>
      </c>
      <c r="D43" s="655"/>
      <c r="E43" s="34"/>
      <c r="F43" s="34"/>
      <c r="G43" s="34"/>
      <c r="H43" s="34"/>
      <c r="I43" s="34"/>
      <c r="J43" s="34"/>
      <c r="K43" s="34"/>
      <c r="L43" s="34"/>
      <c r="M43" s="34"/>
      <c r="N43" s="34"/>
      <c r="O43" s="233"/>
    </row>
    <row r="44" spans="1:15" ht="15.75" customHeight="1">
      <c r="A44" s="5"/>
      <c r="B44" s="319"/>
      <c r="C44" s="352"/>
      <c r="D44" s="375"/>
      <c r="E44" s="252"/>
      <c r="F44" s="252"/>
      <c r="G44" s="252"/>
      <c r="H44" s="253"/>
      <c r="I44" s="253"/>
      <c r="J44" s="253"/>
      <c r="K44" s="253"/>
      <c r="L44" s="253"/>
      <c r="M44" s="253"/>
      <c r="N44" s="233"/>
      <c r="O44" s="233"/>
    </row>
    <row r="45" spans="1:15" ht="15.75" customHeight="1">
      <c r="A45" s="5"/>
      <c r="B45" s="376"/>
      <c r="C45" s="210"/>
      <c r="D45" s="137" t="s">
        <v>33</v>
      </c>
      <c r="E45" s="56" t="s">
        <v>34</v>
      </c>
      <c r="F45" s="239" t="s">
        <v>35</v>
      </c>
      <c r="G45" s="212" t="s">
        <v>127</v>
      </c>
      <c r="H45" s="212" t="s">
        <v>110</v>
      </c>
      <c r="I45" s="212" t="s">
        <v>111</v>
      </c>
      <c r="J45" s="212" t="s">
        <v>128</v>
      </c>
      <c r="K45" s="212" t="s">
        <v>129</v>
      </c>
      <c r="L45" s="212" t="s">
        <v>130</v>
      </c>
      <c r="M45" s="212" t="s">
        <v>131</v>
      </c>
      <c r="N45" s="406"/>
      <c r="O45" s="324"/>
    </row>
    <row r="46" spans="1:15" ht="15.75" customHeight="1">
      <c r="A46" s="5"/>
      <c r="B46" s="376"/>
      <c r="C46" s="213" t="s">
        <v>33</v>
      </c>
      <c r="D46" s="254">
        <v>0</v>
      </c>
      <c r="E46" s="255">
        <v>20</v>
      </c>
      <c r="F46" s="256">
        <v>0</v>
      </c>
      <c r="G46" s="257">
        <v>20</v>
      </c>
      <c r="H46" s="257">
        <v>100</v>
      </c>
      <c r="I46" s="257">
        <v>0</v>
      </c>
      <c r="J46" s="257">
        <v>20</v>
      </c>
      <c r="K46" s="254">
        <v>-40</v>
      </c>
      <c r="L46" s="256">
        <v>80</v>
      </c>
      <c r="M46" s="257">
        <v>100</v>
      </c>
      <c r="N46" s="406"/>
      <c r="O46" s="324"/>
    </row>
    <row r="47" spans="1:15" ht="15.75" customHeight="1">
      <c r="A47" s="5"/>
      <c r="B47" s="376"/>
      <c r="C47" s="215" t="s">
        <v>34</v>
      </c>
      <c r="D47" s="258">
        <v>50</v>
      </c>
      <c r="E47" s="259">
        <v>0</v>
      </c>
      <c r="F47" s="260">
        <v>30</v>
      </c>
      <c r="G47" s="261">
        <v>80</v>
      </c>
      <c r="H47" s="261">
        <v>50</v>
      </c>
      <c r="I47" s="261">
        <v>10</v>
      </c>
      <c r="J47" s="261">
        <v>30</v>
      </c>
      <c r="K47" s="258">
        <v>-90</v>
      </c>
      <c r="L47" s="260">
        <v>0</v>
      </c>
      <c r="M47" s="261">
        <v>80</v>
      </c>
      <c r="N47" s="406"/>
      <c r="O47" s="324"/>
    </row>
    <row r="48" spans="1:15" ht="15.75" customHeight="1">
      <c r="A48" s="5"/>
      <c r="B48" s="376"/>
      <c r="C48" s="217" t="s">
        <v>35</v>
      </c>
      <c r="D48" s="262">
        <v>0</v>
      </c>
      <c r="E48" s="263">
        <v>20</v>
      </c>
      <c r="F48" s="264">
        <v>0</v>
      </c>
      <c r="G48" s="265">
        <v>20</v>
      </c>
      <c r="H48" s="265">
        <v>30</v>
      </c>
      <c r="I48" s="265">
        <v>0</v>
      </c>
      <c r="J48" s="265">
        <v>0</v>
      </c>
      <c r="K48" s="262">
        <v>0</v>
      </c>
      <c r="L48" s="264">
        <v>30</v>
      </c>
      <c r="M48" s="265">
        <v>50</v>
      </c>
      <c r="N48" s="406"/>
      <c r="O48" s="324"/>
    </row>
    <row r="49" spans="1:15" ht="15.75" customHeight="1">
      <c r="A49" s="5"/>
      <c r="B49" s="376"/>
      <c r="C49" s="212" t="s">
        <v>140</v>
      </c>
      <c r="D49" s="266">
        <v>50</v>
      </c>
      <c r="E49" s="267">
        <v>40</v>
      </c>
      <c r="F49" s="268">
        <v>30</v>
      </c>
      <c r="G49" s="269">
        <v>120</v>
      </c>
      <c r="H49" s="269">
        <v>180</v>
      </c>
      <c r="I49" s="269">
        <v>10</v>
      </c>
      <c r="J49" s="269">
        <v>50</v>
      </c>
      <c r="K49" s="266">
        <v>-130</v>
      </c>
      <c r="L49" s="268">
        <v>110</v>
      </c>
      <c r="M49" s="269">
        <v>230</v>
      </c>
      <c r="N49" s="406"/>
      <c r="O49" s="324"/>
    </row>
    <row r="50" spans="1:15" ht="15.75" customHeight="1">
      <c r="A50" s="5"/>
      <c r="B50" s="376"/>
      <c r="C50" s="220" t="s">
        <v>34</v>
      </c>
      <c r="D50" s="254">
        <v>20</v>
      </c>
      <c r="E50" s="255">
        <v>15</v>
      </c>
      <c r="F50" s="256">
        <v>10</v>
      </c>
      <c r="G50" s="257">
        <v>45</v>
      </c>
      <c r="H50" s="254"/>
      <c r="I50" s="255"/>
      <c r="J50" s="255"/>
      <c r="K50" s="255"/>
      <c r="L50" s="255"/>
      <c r="M50" s="270"/>
      <c r="N50" s="323"/>
      <c r="O50" s="324"/>
    </row>
    <row r="51" spans="1:15" ht="15.75" customHeight="1">
      <c r="A51" s="5"/>
      <c r="B51" s="376"/>
      <c r="C51" s="224" t="s">
        <v>149</v>
      </c>
      <c r="D51" s="262">
        <v>20</v>
      </c>
      <c r="E51" s="263">
        <v>5</v>
      </c>
      <c r="F51" s="264">
        <v>10</v>
      </c>
      <c r="G51" s="265">
        <v>35</v>
      </c>
      <c r="H51" s="258"/>
      <c r="I51" s="259"/>
      <c r="J51" s="259"/>
      <c r="K51" s="259"/>
      <c r="L51" s="259"/>
      <c r="M51" s="271"/>
      <c r="N51" s="323"/>
      <c r="O51" s="324"/>
    </row>
    <row r="52" spans="1:15" ht="15.75" customHeight="1">
      <c r="A52" s="5"/>
      <c r="B52" s="376"/>
      <c r="C52" s="212" t="s">
        <v>152</v>
      </c>
      <c r="D52" s="266">
        <v>40</v>
      </c>
      <c r="E52" s="267">
        <v>20</v>
      </c>
      <c r="F52" s="268">
        <v>20</v>
      </c>
      <c r="G52" s="269">
        <v>80</v>
      </c>
      <c r="H52" s="258"/>
      <c r="I52" s="259"/>
      <c r="J52" s="259"/>
      <c r="K52" s="259"/>
      <c r="L52" s="259"/>
      <c r="M52" s="271"/>
      <c r="N52" s="323"/>
      <c r="O52" s="324"/>
    </row>
    <row r="53" spans="1:15" ht="15.75" customHeight="1">
      <c r="A53" s="5"/>
      <c r="B53" s="376"/>
      <c r="C53" s="212" t="s">
        <v>153</v>
      </c>
      <c r="D53" s="266">
        <v>10</v>
      </c>
      <c r="E53" s="267">
        <v>20</v>
      </c>
      <c r="F53" s="268">
        <v>0</v>
      </c>
      <c r="G53" s="269">
        <v>30</v>
      </c>
      <c r="H53" s="258"/>
      <c r="I53" s="259"/>
      <c r="J53" s="259"/>
      <c r="K53" s="259"/>
      <c r="L53" s="259"/>
      <c r="M53" s="271"/>
      <c r="N53" s="323"/>
      <c r="O53" s="324"/>
    </row>
    <row r="54" spans="1:15" ht="15.75" customHeight="1">
      <c r="A54" s="5"/>
      <c r="B54" s="376"/>
      <c r="C54" s="212" t="s">
        <v>131</v>
      </c>
      <c r="D54" s="266">
        <v>100</v>
      </c>
      <c r="E54" s="267">
        <v>80</v>
      </c>
      <c r="F54" s="268">
        <v>50</v>
      </c>
      <c r="G54" s="269">
        <v>230</v>
      </c>
      <c r="H54" s="258"/>
      <c r="I54" s="259"/>
      <c r="J54" s="259"/>
      <c r="K54" s="259"/>
      <c r="L54" s="259"/>
      <c r="M54" s="271"/>
      <c r="N54" s="323"/>
      <c r="O54" s="324"/>
    </row>
    <row r="55" spans="1:15" ht="15.75" customHeight="1">
      <c r="A55" s="5"/>
      <c r="B55" s="319"/>
      <c r="C55" s="60"/>
      <c r="D55" s="60"/>
      <c r="E55" s="60"/>
      <c r="F55" s="60"/>
      <c r="G55" s="407"/>
      <c r="H55" s="323"/>
      <c r="I55" s="323"/>
      <c r="J55" s="323"/>
      <c r="K55" s="323"/>
      <c r="L55" s="323"/>
      <c r="M55" s="323"/>
      <c r="N55" s="323"/>
      <c r="O55" s="324"/>
    </row>
    <row r="56" spans="1:15" ht="15.75" customHeight="1">
      <c r="A56" s="5"/>
      <c r="B56" s="319"/>
      <c r="C56" s="75"/>
      <c r="D56" s="75"/>
      <c r="E56" s="75"/>
      <c r="F56" s="75"/>
      <c r="G56" s="323"/>
      <c r="H56" s="323"/>
      <c r="I56" s="323"/>
      <c r="J56" s="323"/>
      <c r="K56" s="323"/>
      <c r="L56" s="323"/>
      <c r="M56" s="323"/>
      <c r="N56" s="323"/>
      <c r="O56" s="324"/>
    </row>
    <row r="57" spans="1:15" ht="15.75" customHeight="1">
      <c r="A57" s="5"/>
      <c r="B57" s="376"/>
      <c r="C57" s="238"/>
      <c r="D57" s="137" t="s">
        <v>33</v>
      </c>
      <c r="E57" s="56" t="s">
        <v>34</v>
      </c>
      <c r="F57" s="239" t="s">
        <v>35</v>
      </c>
      <c r="G57" s="406"/>
      <c r="H57" s="323"/>
      <c r="I57" s="323"/>
      <c r="J57" s="323"/>
      <c r="K57" s="323"/>
      <c r="L57" s="323"/>
      <c r="M57" s="323"/>
      <c r="N57" s="323"/>
      <c r="O57" s="324"/>
    </row>
    <row r="58" spans="1:15" ht="15.75" customHeight="1">
      <c r="A58" s="5"/>
      <c r="B58" s="376"/>
      <c r="C58" s="213" t="s">
        <v>33</v>
      </c>
      <c r="D58" s="408">
        <f t="shared" ref="D58:F66" si="0">D46/D$54</f>
        <v>0</v>
      </c>
      <c r="E58" s="408">
        <f t="shared" si="0"/>
        <v>0.25</v>
      </c>
      <c r="F58" s="408">
        <f t="shared" si="0"/>
        <v>0</v>
      </c>
      <c r="G58" s="406"/>
      <c r="H58" s="323"/>
      <c r="I58" s="323"/>
      <c r="J58" s="323"/>
      <c r="K58" s="323"/>
      <c r="L58" s="323"/>
      <c r="M58" s="323"/>
      <c r="N58" s="323"/>
      <c r="O58" s="324"/>
    </row>
    <row r="59" spans="1:15" ht="15.75" customHeight="1">
      <c r="A59" s="5"/>
      <c r="B59" s="376"/>
      <c r="C59" s="215" t="s">
        <v>34</v>
      </c>
      <c r="D59" s="408">
        <f t="shared" si="0"/>
        <v>0.5</v>
      </c>
      <c r="E59" s="408">
        <f t="shared" si="0"/>
        <v>0</v>
      </c>
      <c r="F59" s="408">
        <f t="shared" si="0"/>
        <v>0.6</v>
      </c>
      <c r="G59" s="406"/>
      <c r="H59" s="323"/>
      <c r="I59" s="323"/>
      <c r="J59" s="323"/>
      <c r="K59" s="323"/>
      <c r="L59" s="323"/>
      <c r="M59" s="323"/>
      <c r="N59" s="323"/>
      <c r="O59" s="324"/>
    </row>
    <row r="60" spans="1:15" ht="15.75" customHeight="1">
      <c r="A60" s="5"/>
      <c r="B60" s="376"/>
      <c r="C60" s="217" t="s">
        <v>35</v>
      </c>
      <c r="D60" s="408">
        <f t="shared" si="0"/>
        <v>0</v>
      </c>
      <c r="E60" s="408">
        <f t="shared" si="0"/>
        <v>0.25</v>
      </c>
      <c r="F60" s="408">
        <f t="shared" si="0"/>
        <v>0</v>
      </c>
      <c r="G60" s="406"/>
      <c r="H60" s="323"/>
      <c r="I60" s="323"/>
      <c r="J60" s="323"/>
      <c r="K60" s="323"/>
      <c r="L60" s="323"/>
      <c r="M60" s="323"/>
      <c r="N60" s="323"/>
      <c r="O60" s="324"/>
    </row>
    <row r="61" spans="1:15" ht="15.75" customHeight="1">
      <c r="A61" s="5"/>
      <c r="B61" s="376"/>
      <c r="C61" s="212" t="s">
        <v>140</v>
      </c>
      <c r="D61" s="408">
        <f t="shared" si="0"/>
        <v>0.5</v>
      </c>
      <c r="E61" s="408">
        <f t="shared" si="0"/>
        <v>0.5</v>
      </c>
      <c r="F61" s="408">
        <f t="shared" si="0"/>
        <v>0.6</v>
      </c>
      <c r="G61" s="406"/>
      <c r="H61" s="323"/>
      <c r="I61" s="323"/>
      <c r="J61" s="323"/>
      <c r="K61" s="323"/>
      <c r="L61" s="323"/>
      <c r="M61" s="323"/>
      <c r="N61" s="323"/>
      <c r="O61" s="324"/>
    </row>
    <row r="62" spans="1:15" ht="15.75" customHeight="1">
      <c r="A62" s="5"/>
      <c r="B62" s="376"/>
      <c r="C62" s="220" t="s">
        <v>159</v>
      </c>
      <c r="D62" s="408">
        <f t="shared" si="0"/>
        <v>0.2</v>
      </c>
      <c r="E62" s="408">
        <f t="shared" si="0"/>
        <v>0.1875</v>
      </c>
      <c r="F62" s="408">
        <f t="shared" si="0"/>
        <v>0.2</v>
      </c>
      <c r="G62" s="406"/>
      <c r="H62" s="323"/>
      <c r="I62" s="323"/>
      <c r="J62" s="323"/>
      <c r="K62" s="323"/>
      <c r="L62" s="323"/>
      <c r="M62" s="323"/>
      <c r="N62" s="323"/>
      <c r="O62" s="324"/>
    </row>
    <row r="63" spans="1:15" ht="15.75" customHeight="1">
      <c r="A63" s="5"/>
      <c r="B63" s="376"/>
      <c r="C63" s="224" t="s">
        <v>160</v>
      </c>
      <c r="D63" s="408">
        <f t="shared" si="0"/>
        <v>0.2</v>
      </c>
      <c r="E63" s="408">
        <f t="shared" si="0"/>
        <v>6.25E-2</v>
      </c>
      <c r="F63" s="408">
        <f t="shared" si="0"/>
        <v>0.2</v>
      </c>
      <c r="G63" s="406"/>
      <c r="H63" s="323"/>
      <c r="I63" s="323"/>
      <c r="J63" s="323"/>
      <c r="K63" s="323"/>
      <c r="L63" s="323"/>
      <c r="M63" s="323"/>
      <c r="N63" s="323"/>
      <c r="O63" s="324"/>
    </row>
    <row r="64" spans="1:15" ht="15.75" customHeight="1">
      <c r="A64" s="5"/>
      <c r="B64" s="376"/>
      <c r="C64" s="212" t="s">
        <v>161</v>
      </c>
      <c r="D64" s="408">
        <f t="shared" si="0"/>
        <v>0.4</v>
      </c>
      <c r="E64" s="408">
        <f t="shared" si="0"/>
        <v>0.25</v>
      </c>
      <c r="F64" s="408">
        <f t="shared" si="0"/>
        <v>0.4</v>
      </c>
      <c r="G64" s="406"/>
      <c r="H64" s="323"/>
      <c r="I64" s="323"/>
      <c r="J64" s="323"/>
      <c r="K64" s="323"/>
      <c r="L64" s="323"/>
      <c r="M64" s="323"/>
      <c r="N64" s="323"/>
      <c r="O64" s="324"/>
    </row>
    <row r="65" spans="1:15" ht="15.75" customHeight="1">
      <c r="A65" s="5"/>
      <c r="B65" s="376"/>
      <c r="C65" s="212" t="s">
        <v>162</v>
      </c>
      <c r="D65" s="408">
        <f t="shared" si="0"/>
        <v>0.1</v>
      </c>
      <c r="E65" s="408">
        <f t="shared" si="0"/>
        <v>0.25</v>
      </c>
      <c r="F65" s="408">
        <f t="shared" si="0"/>
        <v>0</v>
      </c>
      <c r="G65" s="406"/>
      <c r="H65" s="323"/>
      <c r="I65" s="323"/>
      <c r="J65" s="323"/>
      <c r="K65" s="323"/>
      <c r="L65" s="323"/>
      <c r="M65" s="323"/>
      <c r="N65" s="323"/>
      <c r="O65" s="324"/>
    </row>
    <row r="66" spans="1:15" ht="15.75" customHeight="1">
      <c r="A66" s="5"/>
      <c r="B66" s="376"/>
      <c r="C66" s="211" t="s">
        <v>87</v>
      </c>
      <c r="D66" s="408">
        <f t="shared" si="0"/>
        <v>1</v>
      </c>
      <c r="E66" s="408">
        <f t="shared" si="0"/>
        <v>1</v>
      </c>
      <c r="F66" s="408">
        <f t="shared" si="0"/>
        <v>1</v>
      </c>
      <c r="G66" s="406"/>
      <c r="H66" s="323"/>
      <c r="I66" s="323"/>
      <c r="J66" s="323"/>
      <c r="K66" s="323"/>
      <c r="L66" s="323"/>
      <c r="M66" s="323"/>
      <c r="N66" s="323"/>
      <c r="O66" s="324"/>
    </row>
    <row r="67" spans="1:15" ht="15.75" customHeight="1">
      <c r="A67" s="5"/>
      <c r="B67" s="319"/>
      <c r="C67" s="60"/>
      <c r="D67" s="60"/>
      <c r="E67" s="60"/>
      <c r="F67" s="60"/>
      <c r="G67" s="323"/>
      <c r="H67" s="323"/>
      <c r="I67" s="323"/>
      <c r="J67" s="323"/>
      <c r="K67" s="323"/>
      <c r="L67" s="323"/>
      <c r="M67" s="323"/>
      <c r="N67" s="323"/>
      <c r="O67" s="324"/>
    </row>
    <row r="68" spans="1:15" ht="15.75" customHeight="1">
      <c r="A68" s="5"/>
      <c r="B68" s="319"/>
      <c r="C68" s="48" t="s">
        <v>163</v>
      </c>
      <c r="D68" s="51"/>
      <c r="E68" s="51"/>
      <c r="F68" s="51"/>
      <c r="G68" s="323"/>
      <c r="H68" s="323"/>
      <c r="I68" s="323"/>
      <c r="J68" s="323"/>
      <c r="K68" s="323"/>
      <c r="L68" s="323"/>
      <c r="M68" s="323"/>
      <c r="N68" s="323"/>
      <c r="O68" s="324"/>
    </row>
    <row r="69" spans="1:15" ht="15.75" customHeight="1">
      <c r="A69" s="5"/>
      <c r="B69" s="319"/>
      <c r="C69" s="28"/>
      <c r="D69" s="51"/>
      <c r="E69" s="51"/>
      <c r="F69" s="51"/>
      <c r="G69" s="323"/>
      <c r="H69" s="323"/>
      <c r="I69" s="323"/>
      <c r="J69" s="323"/>
      <c r="K69" s="323"/>
      <c r="L69" s="323"/>
      <c r="M69" s="323"/>
      <c r="N69" s="323"/>
      <c r="O69" s="324"/>
    </row>
    <row r="70" spans="1:15" ht="15.75" customHeight="1">
      <c r="A70" s="5"/>
      <c r="B70" s="319"/>
      <c r="C70" s="95" t="s">
        <v>115</v>
      </c>
      <c r="D70" s="92">
        <v>1</v>
      </c>
      <c r="E70" s="50">
        <v>0</v>
      </c>
      <c r="F70" s="93">
        <v>0</v>
      </c>
      <c r="G70" s="406"/>
      <c r="H70" s="323"/>
      <c r="I70" s="323"/>
      <c r="J70" s="323"/>
      <c r="K70" s="323"/>
      <c r="L70" s="323"/>
      <c r="M70" s="323"/>
      <c r="N70" s="323"/>
      <c r="O70" s="324"/>
    </row>
    <row r="71" spans="1:15" ht="15.75" customHeight="1">
      <c r="A71" s="5"/>
      <c r="B71" s="319"/>
      <c r="C71" s="91"/>
      <c r="D71" s="92">
        <v>0</v>
      </c>
      <c r="E71" s="50">
        <v>1</v>
      </c>
      <c r="F71" s="93">
        <v>0</v>
      </c>
      <c r="G71" s="406"/>
      <c r="H71" s="323"/>
      <c r="I71" s="323"/>
      <c r="J71" s="323"/>
      <c r="K71" s="323"/>
      <c r="L71" s="323"/>
      <c r="M71" s="323"/>
      <c r="N71" s="323"/>
      <c r="O71" s="324"/>
    </row>
    <row r="72" spans="1:15" ht="15.75" customHeight="1">
      <c r="A72" s="5"/>
      <c r="B72" s="319"/>
      <c r="C72" s="91"/>
      <c r="D72" s="92">
        <v>0</v>
      </c>
      <c r="E72" s="50">
        <v>0</v>
      </c>
      <c r="F72" s="93">
        <v>1</v>
      </c>
      <c r="G72" s="406"/>
      <c r="H72" s="323"/>
      <c r="I72" s="323"/>
      <c r="J72" s="323"/>
      <c r="K72" s="323"/>
      <c r="L72" s="323"/>
      <c r="M72" s="323"/>
      <c r="N72" s="323"/>
      <c r="O72" s="324"/>
    </row>
    <row r="73" spans="1:15" ht="12.75" customHeight="1">
      <c r="A73" s="5"/>
      <c r="B73" s="86"/>
      <c r="C73" s="51"/>
      <c r="D73" s="51"/>
      <c r="E73" s="51"/>
      <c r="F73" s="51"/>
      <c r="G73" s="323"/>
      <c r="H73" s="323"/>
      <c r="I73" s="323"/>
      <c r="J73" s="323"/>
      <c r="K73" s="323"/>
      <c r="L73" s="323"/>
      <c r="M73" s="323"/>
      <c r="N73" s="323"/>
      <c r="O73" s="324"/>
    </row>
    <row r="74" spans="1:15" ht="12.75" customHeight="1">
      <c r="A74" s="5"/>
      <c r="B74" s="86"/>
      <c r="C74" s="95" t="s">
        <v>164</v>
      </c>
      <c r="D74" s="305">
        <f t="shared" ref="D74:F76" si="1">D70-D58</f>
        <v>1</v>
      </c>
      <c r="E74" s="306">
        <f t="shared" si="1"/>
        <v>-0.25</v>
      </c>
      <c r="F74" s="307">
        <f t="shared" si="1"/>
        <v>0</v>
      </c>
      <c r="G74" s="406"/>
      <c r="H74" s="323"/>
      <c r="I74" s="323"/>
      <c r="J74" s="323"/>
      <c r="K74" s="323"/>
      <c r="L74" s="323"/>
      <c r="M74" s="323"/>
      <c r="N74" s="323"/>
      <c r="O74" s="324"/>
    </row>
    <row r="75" spans="1:15" ht="12.75" customHeight="1">
      <c r="A75" s="5"/>
      <c r="B75" s="86"/>
      <c r="C75" s="91"/>
      <c r="D75" s="305">
        <f t="shared" si="1"/>
        <v>-0.5</v>
      </c>
      <c r="E75" s="306">
        <f t="shared" si="1"/>
        <v>1</v>
      </c>
      <c r="F75" s="307">
        <f t="shared" si="1"/>
        <v>-0.6</v>
      </c>
      <c r="G75" s="406"/>
      <c r="H75" s="323"/>
      <c r="I75" s="323"/>
      <c r="J75" s="323"/>
      <c r="K75" s="323"/>
      <c r="L75" s="323"/>
      <c r="M75" s="323"/>
      <c r="N75" s="323"/>
      <c r="O75" s="324"/>
    </row>
    <row r="76" spans="1:15" ht="12.75" customHeight="1">
      <c r="A76" s="5"/>
      <c r="B76" s="86"/>
      <c r="C76" s="91"/>
      <c r="D76" s="305">
        <f t="shared" si="1"/>
        <v>0</v>
      </c>
      <c r="E76" s="306">
        <f t="shared" si="1"/>
        <v>-0.25</v>
      </c>
      <c r="F76" s="307">
        <f t="shared" si="1"/>
        <v>1</v>
      </c>
      <c r="G76" s="406"/>
      <c r="H76" s="323"/>
      <c r="I76" s="323"/>
      <c r="J76" s="323"/>
      <c r="K76" s="323"/>
      <c r="L76" s="323"/>
      <c r="M76" s="323"/>
      <c r="N76" s="323"/>
      <c r="O76" s="324"/>
    </row>
    <row r="77" spans="1:15" ht="12.75" customHeight="1">
      <c r="A77" s="5"/>
      <c r="B77" s="86"/>
      <c r="C77" s="51"/>
      <c r="D77" s="51"/>
      <c r="E77" s="51"/>
      <c r="F77" s="51"/>
      <c r="G77" s="323"/>
      <c r="H77" s="323"/>
      <c r="I77" s="323"/>
      <c r="J77" s="323"/>
      <c r="K77" s="323"/>
      <c r="L77" s="323"/>
      <c r="M77" s="323"/>
      <c r="N77" s="323"/>
      <c r="O77" s="324"/>
    </row>
    <row r="78" spans="1:15" ht="12.75" customHeight="1">
      <c r="A78" s="5"/>
      <c r="B78" s="86"/>
      <c r="C78" s="48" t="s">
        <v>234</v>
      </c>
      <c r="D78" s="51"/>
      <c r="E78" s="51"/>
      <c r="F78" s="51"/>
      <c r="G78" s="323"/>
      <c r="H78" s="323"/>
      <c r="I78" s="323"/>
      <c r="J78" s="323"/>
      <c r="K78" s="323"/>
      <c r="L78" s="323"/>
      <c r="M78" s="323"/>
      <c r="N78" s="323"/>
      <c r="O78" s="324"/>
    </row>
    <row r="79" spans="1:15" ht="12.75" customHeight="1">
      <c r="A79" s="5"/>
      <c r="B79" s="86"/>
      <c r="C79" s="51"/>
      <c r="D79" s="51"/>
      <c r="E79" s="51"/>
      <c r="F79" s="51"/>
      <c r="G79" s="323"/>
      <c r="H79" s="323"/>
      <c r="I79" s="323"/>
      <c r="J79" s="323"/>
      <c r="K79" s="323"/>
      <c r="L79" s="323"/>
      <c r="M79" s="323"/>
      <c r="N79" s="323"/>
      <c r="O79" s="324"/>
    </row>
    <row r="80" spans="1:15" ht="12.75" customHeight="1">
      <c r="A80" s="5"/>
      <c r="B80" s="86"/>
      <c r="C80" s="51"/>
      <c r="D80" s="51"/>
      <c r="E80" s="51"/>
      <c r="F80" s="51"/>
      <c r="G80" s="323"/>
      <c r="H80" s="323"/>
      <c r="I80" s="323"/>
      <c r="J80" s="323"/>
      <c r="K80" s="323"/>
      <c r="L80" s="323"/>
      <c r="M80" s="323"/>
      <c r="N80" s="323"/>
      <c r="O80" s="324"/>
    </row>
    <row r="81" spans="1:15" ht="15.75" customHeight="1">
      <c r="A81" s="5"/>
      <c r="B81" s="86"/>
      <c r="C81" s="95" t="s">
        <v>248</v>
      </c>
      <c r="D81" s="305">
        <v>1</v>
      </c>
      <c r="E81" s="306">
        <v>-0.5</v>
      </c>
      <c r="F81" s="307">
        <v>0</v>
      </c>
      <c r="G81" s="409" t="s">
        <v>249</v>
      </c>
      <c r="H81" s="410">
        <v>1.5</v>
      </c>
      <c r="I81" s="409" t="s">
        <v>219</v>
      </c>
      <c r="J81" s="331">
        <f>2*D65</f>
        <v>0.2</v>
      </c>
      <c r="K81" s="406"/>
      <c r="L81" s="323"/>
      <c r="M81" s="323"/>
      <c r="N81" s="323"/>
      <c r="O81" s="324"/>
    </row>
    <row r="82" spans="1:15" ht="12.75" customHeight="1">
      <c r="A82" s="5"/>
      <c r="B82" s="86"/>
      <c r="C82" s="91"/>
      <c r="D82" s="305">
        <v>-0.25</v>
      </c>
      <c r="E82" s="306">
        <v>1</v>
      </c>
      <c r="F82" s="307">
        <v>-0.25</v>
      </c>
      <c r="G82" s="411"/>
      <c r="H82" s="410">
        <v>1.5</v>
      </c>
      <c r="I82" s="411"/>
      <c r="J82" s="331">
        <f>2*E65</f>
        <v>0.5</v>
      </c>
      <c r="K82" s="406"/>
      <c r="L82" s="323"/>
      <c r="M82" s="323"/>
      <c r="N82" s="323"/>
      <c r="O82" s="324"/>
    </row>
    <row r="83" spans="1:15" ht="12.75" customHeight="1">
      <c r="A83" s="5"/>
      <c r="B83" s="86"/>
      <c r="C83" s="91"/>
      <c r="D83" s="305">
        <v>0</v>
      </c>
      <c r="E83" s="306">
        <v>-0.6</v>
      </c>
      <c r="F83" s="307">
        <v>1</v>
      </c>
      <c r="G83" s="411"/>
      <c r="H83" s="410">
        <v>1.5</v>
      </c>
      <c r="I83" s="411"/>
      <c r="J83" s="331">
        <f>2*F65</f>
        <v>0</v>
      </c>
      <c r="K83" s="406"/>
      <c r="L83" s="323"/>
      <c r="M83" s="323"/>
      <c r="N83" s="323"/>
      <c r="O83" s="324"/>
    </row>
    <row r="84" spans="1:15" ht="13.7" customHeight="1">
      <c r="A84" s="5"/>
      <c r="B84" s="86"/>
      <c r="C84" s="51"/>
      <c r="D84" s="306"/>
      <c r="E84" s="306"/>
      <c r="F84" s="652" t="s">
        <v>250</v>
      </c>
      <c r="G84" s="323"/>
      <c r="H84" s="329"/>
      <c r="I84" s="323"/>
      <c r="J84" s="412"/>
      <c r="K84" s="323"/>
      <c r="L84" s="323"/>
      <c r="M84" s="323"/>
      <c r="N84" s="323"/>
      <c r="O84" s="324"/>
    </row>
    <row r="85" spans="1:15" ht="12.75" customHeight="1">
      <c r="A85" s="5"/>
      <c r="B85" s="86"/>
      <c r="C85" s="51"/>
      <c r="D85" s="306"/>
      <c r="E85" s="306"/>
      <c r="F85" s="653"/>
      <c r="G85" s="323"/>
      <c r="H85" s="329"/>
      <c r="I85" s="323"/>
      <c r="J85" s="412"/>
      <c r="K85" s="323"/>
      <c r="L85" s="323"/>
      <c r="M85" s="323"/>
      <c r="N85" s="323"/>
      <c r="O85" s="324"/>
    </row>
    <row r="86" spans="1:15" ht="12.75" customHeight="1">
      <c r="A86" s="5"/>
      <c r="B86" s="86"/>
      <c r="C86" s="51"/>
      <c r="D86" s="306"/>
      <c r="E86" s="306"/>
      <c r="F86" s="653"/>
      <c r="G86" s="323"/>
      <c r="H86" s="329"/>
      <c r="I86" s="323"/>
      <c r="J86" s="412"/>
      <c r="K86" s="323"/>
      <c r="L86" s="323"/>
      <c r="M86" s="323"/>
      <c r="N86" s="323"/>
      <c r="O86" s="324"/>
    </row>
    <row r="87" spans="1:15" ht="12.75" customHeight="1">
      <c r="A87" s="5"/>
      <c r="B87" s="86"/>
      <c r="C87" s="51"/>
      <c r="D87" s="51"/>
      <c r="E87" s="51"/>
      <c r="F87" s="653"/>
      <c r="G87" s="323"/>
      <c r="H87" s="323"/>
      <c r="I87" s="323"/>
      <c r="J87" s="323"/>
      <c r="K87" s="323"/>
      <c r="L87" s="323"/>
      <c r="M87" s="323"/>
      <c r="N87" s="323"/>
      <c r="O87" s="324"/>
    </row>
    <row r="88" spans="1:15" ht="15.75" customHeight="1">
      <c r="A88" s="5"/>
      <c r="B88" s="51"/>
      <c r="C88" s="95" t="s">
        <v>251</v>
      </c>
      <c r="D88" s="97">
        <v>0.75</v>
      </c>
      <c r="E88" s="99" t="s">
        <v>252</v>
      </c>
      <c r="F88" s="97">
        <f>D88-J81</f>
        <v>0.55000000000000004</v>
      </c>
      <c r="G88" s="406"/>
      <c r="H88" s="323"/>
      <c r="I88" s="323"/>
      <c r="J88" s="323"/>
      <c r="K88" s="323"/>
      <c r="L88" s="323"/>
      <c r="M88" s="323"/>
      <c r="N88" s="323"/>
      <c r="O88" s="323"/>
    </row>
    <row r="89" spans="1:15" ht="12.75" customHeight="1">
      <c r="A89" s="5"/>
      <c r="B89" s="51"/>
      <c r="C89" s="91"/>
      <c r="D89" s="97">
        <v>0.75</v>
      </c>
      <c r="E89" s="98"/>
      <c r="F89" s="97">
        <f>D89-J82</f>
        <v>0.25</v>
      </c>
      <c r="G89" s="406"/>
      <c r="H89" s="323"/>
      <c r="I89" s="323"/>
      <c r="J89" s="323"/>
      <c r="K89" s="323"/>
      <c r="L89" s="323"/>
      <c r="M89" s="323"/>
      <c r="N89" s="323"/>
      <c r="O89" s="323"/>
    </row>
    <row r="90" spans="1:15" ht="12.75" customHeight="1">
      <c r="A90" s="5"/>
      <c r="B90" s="51"/>
      <c r="C90" s="91"/>
      <c r="D90" s="97">
        <v>0.6</v>
      </c>
      <c r="E90" s="98"/>
      <c r="F90" s="97">
        <f>D90-J83</f>
        <v>0.6</v>
      </c>
      <c r="G90" s="406"/>
      <c r="H90" s="323"/>
      <c r="I90" s="413"/>
      <c r="J90" s="323"/>
      <c r="K90" s="323"/>
      <c r="L90" s="323"/>
      <c r="M90" s="323"/>
      <c r="N90" s="323"/>
      <c r="O90" s="323"/>
    </row>
    <row r="91" spans="1:15" ht="12.75" customHeight="1">
      <c r="A91" s="5"/>
      <c r="B91" s="51"/>
      <c r="C91" s="51"/>
      <c r="D91" s="51"/>
      <c r="E91" s="51"/>
      <c r="F91" s="51"/>
      <c r="G91" s="323"/>
      <c r="H91" s="323"/>
      <c r="I91" s="323"/>
      <c r="J91" s="323"/>
      <c r="K91" s="323"/>
      <c r="L91" s="323"/>
      <c r="M91" s="323"/>
      <c r="N91" s="323"/>
      <c r="O91" s="323"/>
    </row>
    <row r="92" spans="1:15" ht="12.75" customHeight="1">
      <c r="A92" s="5"/>
      <c r="B92" s="51"/>
      <c r="C92" s="48" t="s">
        <v>253</v>
      </c>
      <c r="D92" s="51"/>
      <c r="E92" s="51"/>
      <c r="F92" s="51"/>
      <c r="G92" s="323"/>
      <c r="H92" s="323"/>
      <c r="I92" s="323"/>
      <c r="J92" s="323"/>
      <c r="K92" s="323"/>
      <c r="L92" s="323"/>
      <c r="M92" s="323"/>
      <c r="N92" s="323"/>
      <c r="O92" s="323"/>
    </row>
    <row r="93" spans="1:15" ht="12.75" customHeight="1">
      <c r="A93" s="5"/>
      <c r="B93" s="51"/>
      <c r="C93" s="51"/>
      <c r="D93" s="51"/>
      <c r="E93" s="51"/>
      <c r="F93" s="28"/>
      <c r="G93" s="323"/>
      <c r="H93" s="337" t="s">
        <v>254</v>
      </c>
      <c r="I93" s="337" t="s">
        <v>255</v>
      </c>
      <c r="J93" s="337" t="s">
        <v>87</v>
      </c>
      <c r="K93" s="323"/>
      <c r="L93" s="323"/>
      <c r="M93" s="323"/>
      <c r="N93" s="323"/>
      <c r="O93" s="323"/>
    </row>
    <row r="94" spans="1:15" ht="14.25" customHeight="1">
      <c r="A94" s="5"/>
      <c r="B94" s="51"/>
      <c r="C94" s="95" t="s">
        <v>256</v>
      </c>
      <c r="D94" s="97">
        <f>D64</f>
        <v>0.4</v>
      </c>
      <c r="E94" s="99" t="s">
        <v>257</v>
      </c>
      <c r="F94" s="97">
        <f>F88</f>
        <v>0.55000000000000004</v>
      </c>
      <c r="G94" s="406"/>
      <c r="H94" s="414">
        <f>F94/D94-1</f>
        <v>0.375</v>
      </c>
      <c r="I94" s="415">
        <v>0.5</v>
      </c>
      <c r="J94" s="415">
        <f>H94-I94</f>
        <v>-0.125</v>
      </c>
      <c r="K94" s="323"/>
      <c r="L94" s="323"/>
      <c r="M94" s="323"/>
      <c r="N94" s="323"/>
      <c r="O94" s="323"/>
    </row>
    <row r="95" spans="1:15" ht="12.75" customHeight="1">
      <c r="A95" s="5"/>
      <c r="B95" s="51"/>
      <c r="C95" s="91"/>
      <c r="D95" s="97">
        <f>E64</f>
        <v>0.25</v>
      </c>
      <c r="E95" s="98"/>
      <c r="F95" s="97">
        <f>F89</f>
        <v>0.25</v>
      </c>
      <c r="G95" s="406"/>
      <c r="H95" s="414">
        <f>F95/D95-1</f>
        <v>0</v>
      </c>
      <c r="I95" s="415">
        <v>0.5</v>
      </c>
      <c r="J95" s="415">
        <f>H95-I95</f>
        <v>-0.5</v>
      </c>
      <c r="K95" s="323"/>
      <c r="L95" s="323"/>
      <c r="M95" s="323"/>
      <c r="N95" s="323"/>
      <c r="O95" s="323"/>
    </row>
    <row r="96" spans="1:15" ht="12.75" customHeight="1">
      <c r="A96" s="5"/>
      <c r="B96" s="51"/>
      <c r="C96" s="91"/>
      <c r="D96" s="97">
        <f>F64</f>
        <v>0.4</v>
      </c>
      <c r="E96" s="98"/>
      <c r="F96" s="97">
        <f>F90</f>
        <v>0.6</v>
      </c>
      <c r="G96" s="406"/>
      <c r="H96" s="414">
        <f>F96/D96-1</f>
        <v>0.49999999999999978</v>
      </c>
      <c r="I96" s="415">
        <v>0.5</v>
      </c>
      <c r="J96" s="415">
        <f>H96-I96</f>
        <v>0</v>
      </c>
      <c r="K96" s="323"/>
      <c r="L96" s="323"/>
      <c r="M96" s="323"/>
      <c r="N96" s="323"/>
      <c r="O96" s="323"/>
    </row>
    <row r="97" spans="1:15" ht="12.75" customHeight="1">
      <c r="A97" s="5"/>
      <c r="B97" s="51"/>
      <c r="C97" s="51"/>
      <c r="D97" s="51"/>
      <c r="E97" s="51"/>
      <c r="F97" s="51"/>
      <c r="G97" s="323"/>
      <c r="H97" s="323"/>
      <c r="I97" s="323"/>
      <c r="J97" s="323"/>
      <c r="K97" s="323"/>
      <c r="L97" s="323"/>
      <c r="M97" s="323"/>
      <c r="N97" s="323"/>
      <c r="O97" s="323"/>
    </row>
    <row r="98" spans="1:15" s="580" customFormat="1" ht="15.75" customHeight="1">
      <c r="A98" s="5"/>
      <c r="B98" s="585" t="s">
        <v>14</v>
      </c>
      <c r="C98" s="585"/>
      <c r="D98" s="585"/>
      <c r="E98" s="585"/>
      <c r="F98" s="585"/>
      <c r="G98" s="585"/>
      <c r="H98" s="586" t="s">
        <v>15</v>
      </c>
      <c r="I98" s="586"/>
      <c r="J98" s="586"/>
      <c r="K98" s="586"/>
      <c r="L98" s="586"/>
      <c r="M98" s="586"/>
      <c r="N98" s="583"/>
      <c r="O98" s="233"/>
    </row>
    <row r="99" spans="1:15" s="580" customFormat="1" ht="12.75" customHeight="1"/>
  </sheetData>
  <mergeCells count="10">
    <mergeCell ref="B7:G7"/>
    <mergeCell ref="H7:M7"/>
    <mergeCell ref="B98:G98"/>
    <mergeCell ref="H98:M98"/>
    <mergeCell ref="C10:M12"/>
    <mergeCell ref="C35:M37"/>
    <mergeCell ref="C39:M41"/>
    <mergeCell ref="C43:D43"/>
    <mergeCell ref="F84:F87"/>
    <mergeCell ref="B15:M15"/>
  </mergeCells>
  <hyperlinks>
    <hyperlink ref="M4" location="Índice!A1" display="Volver al índice" xr:uid="{00000000-0004-0000-0E00-000001000000}"/>
    <hyperlink ref="B4" location="Ejercicios!A1" display="Volver a ejercicios" xr:uid="{7F9BD8B6-D4BB-4204-B372-ACBD9EF69358}"/>
  </hyperlinks>
  <pageMargins left="0.75" right="0.75" top="1" bottom="1" header="0.5" footer="0.5"/>
  <pageSetup scale="78" orientation="landscape"/>
  <headerFooter>
    <oddFooter>&amp;R&amp;"Arial,Regular"&amp;10&amp;K000000Rta_14.12</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93"/>
  <sheetViews>
    <sheetView showGridLines="0" workbookViewId="0">
      <selection activeCell="B14" sqref="B14"/>
    </sheetView>
  </sheetViews>
  <sheetFormatPr baseColWidth="10" defaultColWidth="10.85546875" defaultRowHeight="12.75" customHeight="1"/>
  <cols>
    <col min="1" max="1" width="4.42578125" style="1" customWidth="1"/>
    <col min="2" max="2" width="9.42578125" style="1" customWidth="1"/>
    <col min="3" max="3" width="10.5703125" style="1" customWidth="1"/>
    <col min="4" max="4" width="9.140625" style="1" customWidth="1"/>
    <col min="5" max="5" width="12.42578125" style="1" customWidth="1"/>
    <col min="6" max="14" width="9.140625" style="1" customWidth="1"/>
    <col min="15" max="15" width="7.140625" style="1" customWidth="1"/>
    <col min="16" max="16" width="6.42578125" style="1" customWidth="1"/>
    <col min="17" max="17" width="9.140625" style="1" customWidth="1"/>
    <col min="18" max="18" width="17.140625" style="580" customWidth="1"/>
    <col min="19" max="19" width="10.85546875" style="580" customWidth="1"/>
    <col min="20" max="16384" width="10.85546875" style="1"/>
  </cols>
  <sheetData>
    <row r="1" spans="1:18" ht="12.75" customHeight="1">
      <c r="A1" s="2"/>
      <c r="B1" s="3"/>
      <c r="C1" s="3"/>
      <c r="D1" s="3"/>
      <c r="E1" s="3"/>
      <c r="F1" s="3"/>
      <c r="G1" s="3"/>
      <c r="H1" s="3"/>
      <c r="I1" s="3"/>
      <c r="J1" s="3"/>
      <c r="K1" s="3"/>
      <c r="L1" s="3"/>
      <c r="M1" s="3"/>
      <c r="N1" s="3"/>
      <c r="O1" s="3"/>
      <c r="P1" s="3"/>
      <c r="Q1" s="3"/>
      <c r="R1" s="3"/>
    </row>
    <row r="2" spans="1:18" ht="12.75" customHeight="1">
      <c r="A2" s="5"/>
      <c r="B2" s="6"/>
      <c r="C2" s="9"/>
      <c r="D2" s="9"/>
      <c r="E2" s="9"/>
      <c r="F2" s="9"/>
      <c r="G2" s="9"/>
      <c r="H2" s="6"/>
      <c r="I2" s="6"/>
      <c r="J2" s="6"/>
      <c r="K2" s="6"/>
      <c r="L2" s="6"/>
      <c r="M2" s="6"/>
      <c r="N2" s="6"/>
      <c r="O2" s="6"/>
      <c r="P2" s="6"/>
      <c r="Q2" s="8" t="s">
        <v>1</v>
      </c>
      <c r="R2" s="6"/>
    </row>
    <row r="3" spans="1:18" ht="12.75" customHeight="1">
      <c r="A3" s="5"/>
      <c r="B3" s="88"/>
      <c r="C3" s="6"/>
      <c r="D3" s="6"/>
      <c r="E3" s="6"/>
      <c r="F3" s="6"/>
      <c r="G3" s="6"/>
      <c r="H3" s="6"/>
      <c r="I3" s="6"/>
      <c r="J3" s="6"/>
      <c r="K3" s="6"/>
      <c r="L3" s="6"/>
      <c r="M3" s="6"/>
      <c r="N3" s="6"/>
      <c r="O3" s="6"/>
      <c r="P3" s="6"/>
      <c r="Q3" s="371"/>
      <c r="R3" s="6"/>
    </row>
    <row r="4" spans="1:18" ht="12.75" customHeight="1">
      <c r="A4" s="5"/>
      <c r="B4" s="575" t="s">
        <v>389</v>
      </c>
      <c r="C4" s="6"/>
      <c r="D4" s="6"/>
      <c r="E4" s="6"/>
      <c r="F4" s="6"/>
      <c r="G4" s="30"/>
      <c r="H4" s="6"/>
      <c r="I4" s="6"/>
      <c r="J4" s="6"/>
      <c r="K4" s="6"/>
      <c r="L4" s="6"/>
      <c r="M4" s="6"/>
      <c r="N4" s="6"/>
      <c r="O4" s="6"/>
      <c r="P4" s="6"/>
      <c r="Q4" s="576" t="s">
        <v>373</v>
      </c>
      <c r="R4" s="6"/>
    </row>
    <row r="5" spans="1:18" ht="12.75" customHeight="1">
      <c r="A5" s="5"/>
      <c r="B5" s="89"/>
      <c r="C5" s="6"/>
      <c r="D5" s="6"/>
      <c r="E5" s="6"/>
      <c r="F5" s="6"/>
      <c r="G5" s="30"/>
      <c r="H5" s="6"/>
      <c r="I5" s="6"/>
      <c r="J5" s="6"/>
      <c r="K5" s="6"/>
      <c r="L5" s="6"/>
      <c r="M5" s="6"/>
      <c r="N5" s="6"/>
      <c r="O5" s="6"/>
      <c r="P5" s="6"/>
      <c r="Q5" s="29"/>
      <c r="R5" s="6"/>
    </row>
    <row r="6" spans="1:18" ht="12.75" customHeight="1">
      <c r="A6" s="5"/>
      <c r="B6" s="6"/>
      <c r="C6" s="6"/>
      <c r="D6" s="6"/>
      <c r="E6" s="6"/>
      <c r="F6" s="6"/>
      <c r="G6" s="6"/>
      <c r="H6" s="6"/>
      <c r="I6" s="6"/>
      <c r="J6" s="6"/>
      <c r="K6" s="6"/>
      <c r="L6" s="6"/>
      <c r="M6" s="6"/>
      <c r="N6" s="6"/>
      <c r="O6" s="6"/>
      <c r="P6" s="6"/>
      <c r="Q6" s="6"/>
      <c r="R6" s="6"/>
    </row>
    <row r="7" spans="1:18" ht="18.75" customHeight="1">
      <c r="A7" s="5"/>
      <c r="B7" s="585" t="s">
        <v>65</v>
      </c>
      <c r="C7" s="585"/>
      <c r="D7" s="585"/>
      <c r="E7" s="585"/>
      <c r="F7" s="585"/>
      <c r="G7" s="585"/>
      <c r="H7" s="585"/>
      <c r="I7" s="585"/>
      <c r="J7" s="586"/>
      <c r="K7" s="586"/>
      <c r="L7" s="586"/>
      <c r="M7" s="586"/>
      <c r="N7" s="586"/>
      <c r="O7" s="586"/>
      <c r="P7" s="586"/>
      <c r="Q7" s="586"/>
      <c r="R7" s="6"/>
    </row>
    <row r="8" spans="1:18" ht="12.75" customHeight="1">
      <c r="A8" s="5"/>
      <c r="B8" s="6"/>
      <c r="C8" s="6"/>
      <c r="D8" s="6"/>
      <c r="E8" s="6"/>
      <c r="F8" s="6"/>
      <c r="G8" s="6"/>
      <c r="H8" s="6"/>
      <c r="I8" s="6"/>
      <c r="J8" s="6"/>
      <c r="K8" s="6"/>
      <c r="L8" s="6"/>
      <c r="M8" s="6"/>
      <c r="N8" s="6"/>
      <c r="O8" s="6"/>
      <c r="P8" s="6"/>
      <c r="Q8" s="6"/>
      <c r="R8" s="6"/>
    </row>
    <row r="9" spans="1:18" ht="12.75" customHeight="1">
      <c r="A9" s="5"/>
      <c r="B9" s="6"/>
      <c r="C9" s="6"/>
      <c r="D9" s="6"/>
      <c r="E9" s="6"/>
      <c r="F9" s="6"/>
      <c r="G9" s="6"/>
      <c r="H9" s="6"/>
      <c r="I9" s="6"/>
      <c r="J9" s="6"/>
      <c r="K9" s="6"/>
      <c r="L9" s="6"/>
      <c r="M9" s="6"/>
      <c r="N9" s="6"/>
      <c r="O9" s="6"/>
      <c r="P9" s="6"/>
      <c r="Q9" s="6"/>
      <c r="R9" s="6"/>
    </row>
    <row r="10" spans="1:18" ht="12.75" customHeight="1">
      <c r="A10" s="5"/>
      <c r="B10" s="24" t="s">
        <v>258</v>
      </c>
      <c r="C10" s="657" t="s">
        <v>60</v>
      </c>
      <c r="D10" s="658"/>
      <c r="E10" s="658"/>
      <c r="F10" s="658"/>
      <c r="G10" s="658"/>
      <c r="H10" s="658"/>
      <c r="I10" s="658"/>
      <c r="J10" s="658"/>
      <c r="K10" s="658"/>
      <c r="L10" s="658"/>
      <c r="M10" s="658"/>
      <c r="N10" s="658"/>
      <c r="O10" s="658"/>
      <c r="P10" s="658"/>
      <c r="Q10" s="658"/>
      <c r="R10" s="6"/>
    </row>
    <row r="11" spans="1:18" ht="12.75" customHeight="1">
      <c r="A11" s="5"/>
      <c r="B11" s="6"/>
      <c r="C11" s="6"/>
      <c r="D11" s="6"/>
      <c r="E11" s="6"/>
      <c r="F11" s="6"/>
      <c r="G11" s="6"/>
      <c r="H11" s="6"/>
      <c r="I11" s="6"/>
      <c r="J11" s="6"/>
      <c r="K11" s="6"/>
      <c r="L11" s="6"/>
      <c r="M11" s="6"/>
      <c r="N11" s="6"/>
      <c r="O11" s="6"/>
      <c r="P11" s="6"/>
      <c r="Q11" s="6"/>
      <c r="R11" s="6"/>
    </row>
    <row r="12" spans="1:18" ht="12.75" customHeight="1">
      <c r="A12" s="5"/>
      <c r="B12" s="6"/>
      <c r="C12" s="6"/>
      <c r="D12" s="6"/>
      <c r="E12" s="6"/>
      <c r="F12" s="6"/>
      <c r="G12" s="6"/>
      <c r="H12" s="6"/>
      <c r="I12" s="6"/>
      <c r="J12" s="6"/>
      <c r="K12" s="6"/>
      <c r="L12" s="6"/>
      <c r="M12" s="6"/>
      <c r="N12" s="6"/>
      <c r="O12" s="6"/>
      <c r="P12" s="6"/>
      <c r="Q12" s="6"/>
      <c r="R12" s="6"/>
    </row>
    <row r="13" spans="1:18" ht="18.75" customHeight="1">
      <c r="A13" s="5"/>
      <c r="B13" s="585" t="s">
        <v>234</v>
      </c>
      <c r="C13" s="585"/>
      <c r="D13" s="585"/>
      <c r="E13" s="585"/>
      <c r="F13" s="585"/>
      <c r="G13" s="585"/>
      <c r="H13" s="585"/>
      <c r="I13" s="585"/>
      <c r="J13" s="585"/>
      <c r="K13" s="585"/>
      <c r="L13" s="585"/>
      <c r="M13" s="585"/>
      <c r="N13" s="585"/>
      <c r="O13" s="585"/>
      <c r="P13" s="656"/>
      <c r="Q13" s="656"/>
      <c r="R13" s="6"/>
    </row>
    <row r="14" spans="1:18" ht="12.75" customHeight="1">
      <c r="A14" s="5"/>
      <c r="B14" s="6"/>
      <c r="C14" s="317"/>
      <c r="D14" s="317"/>
      <c r="E14" s="6"/>
      <c r="F14" s="6"/>
      <c r="G14" s="6"/>
      <c r="H14" s="6"/>
      <c r="I14" s="6"/>
      <c r="J14" s="6"/>
      <c r="K14" s="6"/>
      <c r="L14" s="6"/>
      <c r="M14" s="6"/>
      <c r="N14" s="6"/>
      <c r="O14" s="6"/>
      <c r="P14" s="6"/>
      <c r="Q14" s="6"/>
      <c r="R14" s="6"/>
    </row>
    <row r="15" spans="1:18" ht="16.7" customHeight="1">
      <c r="A15" s="5"/>
      <c r="B15" s="6"/>
      <c r="C15" s="53" t="s">
        <v>259</v>
      </c>
      <c r="D15" s="321"/>
      <c r="E15" s="81"/>
      <c r="F15" s="81"/>
      <c r="G15" s="81"/>
      <c r="H15" s="6"/>
      <c r="I15" s="6"/>
      <c r="J15" s="6"/>
      <c r="K15" s="6"/>
      <c r="L15" s="6"/>
      <c r="M15" s="6"/>
      <c r="N15" s="6"/>
      <c r="O15" s="6"/>
      <c r="P15" s="6"/>
      <c r="Q15" s="6"/>
      <c r="R15" s="6"/>
    </row>
    <row r="16" spans="1:18" ht="15.75" customHeight="1">
      <c r="A16" s="5"/>
      <c r="B16" s="319"/>
      <c r="C16" s="322"/>
      <c r="D16" s="321"/>
      <c r="E16" s="81"/>
      <c r="F16" s="81"/>
      <c r="G16" s="81"/>
      <c r="H16" s="6"/>
      <c r="I16" s="6"/>
      <c r="J16" s="6"/>
      <c r="K16" s="6"/>
      <c r="L16" s="6"/>
      <c r="M16" s="6"/>
      <c r="N16" s="6"/>
      <c r="O16" s="6"/>
      <c r="P16" s="6"/>
      <c r="Q16" s="6"/>
      <c r="R16" s="6"/>
    </row>
    <row r="17" spans="1:18" ht="15.75" customHeight="1">
      <c r="A17" s="5"/>
      <c r="B17" s="319"/>
      <c r="C17" s="6"/>
      <c r="D17" s="320"/>
      <c r="E17" s="81"/>
      <c r="F17" s="81"/>
      <c r="G17" s="81"/>
      <c r="H17" s="6"/>
      <c r="I17" s="6"/>
      <c r="J17" s="6"/>
      <c r="K17" s="6"/>
      <c r="L17" s="6"/>
      <c r="M17" s="6"/>
      <c r="N17" s="6"/>
      <c r="O17" s="6"/>
      <c r="P17" s="6"/>
      <c r="Q17" s="6"/>
      <c r="R17" s="6"/>
    </row>
    <row r="18" spans="1:18" ht="15.75" customHeight="1">
      <c r="A18" s="5"/>
      <c r="B18" s="319"/>
      <c r="C18" s="321"/>
      <c r="D18" s="320"/>
      <c r="E18" s="81"/>
      <c r="F18" s="81"/>
      <c r="G18" s="81"/>
      <c r="H18" s="6"/>
      <c r="I18" s="6"/>
      <c r="J18" s="6"/>
      <c r="K18" s="6"/>
      <c r="L18" s="6"/>
      <c r="M18" s="6"/>
      <c r="N18" s="6"/>
      <c r="O18" s="6"/>
      <c r="P18" s="6"/>
      <c r="Q18" s="6"/>
      <c r="R18" s="6"/>
    </row>
    <row r="19" spans="1:18" ht="15.75" customHeight="1">
      <c r="A19" s="5"/>
      <c r="B19" s="319"/>
      <c r="C19" s="48" t="s">
        <v>260</v>
      </c>
      <c r="D19" s="48" t="s">
        <v>261</v>
      </c>
      <c r="E19" s="81"/>
      <c r="F19" s="81"/>
      <c r="G19" s="81"/>
      <c r="H19" s="6"/>
      <c r="I19" s="6"/>
      <c r="J19" s="6"/>
      <c r="K19" s="6"/>
      <c r="L19" s="6"/>
      <c r="M19" s="6"/>
      <c r="N19" s="6"/>
      <c r="O19" s="6"/>
      <c r="P19" s="6"/>
      <c r="Q19" s="6"/>
      <c r="R19" s="6"/>
    </row>
    <row r="20" spans="1:18" ht="15.75" customHeight="1">
      <c r="A20" s="5"/>
      <c r="B20" s="319"/>
      <c r="C20" s="321"/>
      <c r="D20" s="320"/>
      <c r="E20" s="81"/>
      <c r="F20" s="81"/>
      <c r="G20" s="81"/>
      <c r="H20" s="6"/>
      <c r="I20" s="6"/>
      <c r="J20" s="6"/>
      <c r="K20" s="6"/>
      <c r="L20" s="6"/>
      <c r="M20" s="6"/>
      <c r="N20" s="6"/>
      <c r="O20" s="6"/>
      <c r="P20" s="6"/>
      <c r="Q20" s="6"/>
      <c r="R20" s="6"/>
    </row>
    <row r="21" spans="1:18" ht="15.75" customHeight="1">
      <c r="A21" s="5"/>
      <c r="B21" s="319"/>
      <c r="C21" s="6"/>
      <c r="D21" s="320"/>
      <c r="E21" s="81"/>
      <c r="F21" s="81"/>
      <c r="G21" s="81"/>
      <c r="H21" s="6"/>
      <c r="I21" s="6"/>
      <c r="J21" s="6"/>
      <c r="K21" s="6"/>
      <c r="L21" s="6"/>
      <c r="M21" s="6"/>
      <c r="N21" s="6"/>
      <c r="O21" s="6"/>
      <c r="P21" s="6"/>
      <c r="Q21" s="6"/>
      <c r="R21" s="6"/>
    </row>
    <row r="22" spans="1:18" ht="15.75" customHeight="1">
      <c r="A22" s="5"/>
      <c r="B22" s="319"/>
      <c r="C22" s="6"/>
      <c r="D22" s="320"/>
      <c r="E22" s="81"/>
      <c r="F22" s="81"/>
      <c r="G22" s="81"/>
      <c r="H22" s="6"/>
      <c r="I22" s="6"/>
      <c r="J22" s="6"/>
      <c r="K22" s="6"/>
      <c r="L22" s="6"/>
      <c r="M22" s="6"/>
      <c r="N22" s="6"/>
      <c r="O22" s="6"/>
      <c r="P22" s="6"/>
      <c r="Q22" s="6"/>
      <c r="R22" s="6"/>
    </row>
    <row r="23" spans="1:18" ht="15.75" customHeight="1">
      <c r="A23" s="5"/>
      <c r="B23" s="319"/>
      <c r="C23" s="322"/>
      <c r="D23" s="321"/>
      <c r="E23" s="81"/>
      <c r="F23" s="81"/>
      <c r="G23" s="81"/>
      <c r="H23" s="6"/>
      <c r="I23" s="6"/>
      <c r="J23" s="6"/>
      <c r="K23" s="6"/>
      <c r="L23" s="6"/>
      <c r="M23" s="6"/>
      <c r="N23" s="6"/>
      <c r="O23" s="6"/>
      <c r="P23" s="6"/>
      <c r="Q23" s="6"/>
      <c r="R23" s="6"/>
    </row>
    <row r="24" spans="1:18" ht="15.75" customHeight="1">
      <c r="A24" s="5"/>
      <c r="B24" s="319"/>
      <c r="C24" s="321"/>
      <c r="D24" s="320"/>
      <c r="E24" s="81"/>
      <c r="F24" s="81"/>
      <c r="G24" s="81"/>
      <c r="H24" s="6"/>
      <c r="I24" s="6"/>
      <c r="J24" s="6"/>
      <c r="K24" s="6"/>
      <c r="L24" s="6"/>
      <c r="M24" s="6"/>
      <c r="N24" s="6"/>
      <c r="O24" s="6"/>
      <c r="P24" s="6"/>
      <c r="Q24" s="6"/>
      <c r="R24" s="6"/>
    </row>
    <row r="25" spans="1:18" ht="15.75" customHeight="1">
      <c r="A25" s="5"/>
      <c r="B25" s="319"/>
      <c r="C25" s="322"/>
      <c r="D25" s="321"/>
      <c r="E25" s="81"/>
      <c r="F25" s="81"/>
      <c r="G25" s="81"/>
      <c r="H25" s="6"/>
      <c r="I25" s="6"/>
      <c r="J25" s="6"/>
      <c r="K25" s="6"/>
      <c r="L25" s="6"/>
      <c r="M25" s="6"/>
      <c r="N25" s="6"/>
      <c r="O25" s="6"/>
      <c r="P25" s="6"/>
      <c r="Q25" s="6"/>
      <c r="R25" s="6"/>
    </row>
    <row r="26" spans="1:18" ht="15.75" customHeight="1">
      <c r="A26" s="5"/>
      <c r="B26" s="319"/>
      <c r="C26" s="86"/>
      <c r="D26" s="6"/>
      <c r="E26" s="81"/>
      <c r="F26" s="81"/>
      <c r="G26" s="81"/>
      <c r="H26" s="6"/>
      <c r="I26" s="6"/>
      <c r="J26" s="6"/>
      <c r="K26" s="6"/>
      <c r="L26" s="6"/>
      <c r="M26" s="6"/>
      <c r="N26" s="6"/>
      <c r="O26" s="6"/>
      <c r="P26" s="6"/>
      <c r="Q26" s="6"/>
      <c r="R26" s="6"/>
    </row>
    <row r="27" spans="1:18" ht="15.75" customHeight="1">
      <c r="A27" s="5"/>
      <c r="B27" s="319"/>
      <c r="C27" s="6"/>
      <c r="D27" s="6"/>
      <c r="E27" s="81"/>
      <c r="F27" s="81"/>
      <c r="G27" s="81"/>
      <c r="H27" s="6"/>
      <c r="I27" s="6"/>
      <c r="J27" s="6"/>
      <c r="K27" s="6"/>
      <c r="L27" s="6"/>
      <c r="M27" s="6"/>
      <c r="N27" s="6"/>
      <c r="O27" s="6"/>
      <c r="P27" s="6"/>
      <c r="Q27" s="6"/>
      <c r="R27" s="6"/>
    </row>
    <row r="28" spans="1:18" ht="15.75" customHeight="1">
      <c r="A28" s="5"/>
      <c r="B28" s="319"/>
      <c r="C28" s="6"/>
      <c r="D28" s="86"/>
      <c r="E28" s="81"/>
      <c r="F28" s="81"/>
      <c r="G28" s="81"/>
      <c r="H28" s="86"/>
      <c r="I28" s="6"/>
      <c r="J28" s="6"/>
      <c r="K28" s="6"/>
      <c r="L28" s="6"/>
      <c r="M28" s="6"/>
      <c r="N28" s="6"/>
      <c r="O28" s="6"/>
      <c r="P28" s="6"/>
      <c r="Q28" s="6"/>
      <c r="R28" s="6"/>
    </row>
    <row r="29" spans="1:18" ht="15.75" hidden="1" customHeight="1">
      <c r="A29" s="5"/>
      <c r="B29" s="319"/>
      <c r="C29" s="321"/>
      <c r="D29" s="320"/>
      <c r="E29" s="81"/>
      <c r="F29" s="81"/>
      <c r="G29" s="81"/>
      <c r="H29" s="86"/>
      <c r="I29" s="6"/>
      <c r="J29" s="6"/>
      <c r="K29" s="6"/>
      <c r="L29" s="6"/>
      <c r="M29" s="6"/>
      <c r="N29" s="6"/>
      <c r="O29" s="6"/>
      <c r="P29" s="6"/>
      <c r="Q29" s="6"/>
      <c r="R29" s="6"/>
    </row>
    <row r="30" spans="1:18" ht="15.75" hidden="1" customHeight="1">
      <c r="A30" s="5"/>
      <c r="B30" s="319"/>
      <c r="C30" s="321"/>
      <c r="D30" s="320"/>
      <c r="E30" s="81"/>
      <c r="F30" s="81"/>
      <c r="G30" s="81"/>
      <c r="H30" s="6"/>
      <c r="I30" s="86"/>
      <c r="J30" s="6"/>
      <c r="K30" s="6"/>
      <c r="L30" s="6"/>
      <c r="M30" s="6"/>
      <c r="N30" s="6"/>
      <c r="O30" s="6"/>
      <c r="P30" s="6"/>
      <c r="Q30" s="6"/>
      <c r="R30" s="6"/>
    </row>
    <row r="31" spans="1:18" ht="15.75" customHeight="1">
      <c r="A31" s="5"/>
      <c r="B31" s="319"/>
      <c r="C31" s="53" t="s">
        <v>262</v>
      </c>
      <c r="D31" s="320"/>
      <c r="E31" s="81"/>
      <c r="F31" s="81"/>
      <c r="G31" s="81"/>
      <c r="H31" s="6"/>
      <c r="I31" s="6"/>
      <c r="J31" s="6"/>
      <c r="K31" s="6"/>
      <c r="L31" s="6"/>
      <c r="M31" s="6"/>
      <c r="N31" s="6"/>
      <c r="O31" s="6"/>
      <c r="P31" s="6"/>
      <c r="Q31" s="6"/>
      <c r="R31" s="6"/>
    </row>
    <row r="32" spans="1:18" ht="15.75" customHeight="1">
      <c r="A32" s="5"/>
      <c r="B32" s="319"/>
      <c r="C32" s="321"/>
      <c r="D32" s="320"/>
      <c r="E32" s="81"/>
      <c r="F32" s="81"/>
      <c r="G32" s="81"/>
      <c r="H32" s="6"/>
      <c r="I32" s="6"/>
      <c r="J32" s="6"/>
      <c r="K32" s="6"/>
      <c r="L32" s="6"/>
      <c r="M32" s="6"/>
      <c r="N32" s="6"/>
      <c r="O32" s="6"/>
      <c r="P32" s="6"/>
      <c r="Q32" s="6"/>
      <c r="R32" s="6"/>
    </row>
    <row r="33" spans="1:18" ht="15.75" customHeight="1">
      <c r="A33" s="5"/>
      <c r="B33" s="319"/>
      <c r="C33" s="6"/>
      <c r="D33" s="321"/>
      <c r="E33" s="81"/>
      <c r="F33" s="81"/>
      <c r="G33" s="81"/>
      <c r="H33" s="6"/>
      <c r="I33" s="6"/>
      <c r="J33" s="6"/>
      <c r="K33" s="6"/>
      <c r="L33" s="6"/>
      <c r="M33" s="6"/>
      <c r="N33" s="6"/>
      <c r="O33" s="6"/>
      <c r="P33" s="6"/>
      <c r="Q33" s="6"/>
      <c r="R33" s="6"/>
    </row>
    <row r="34" spans="1:18" ht="15.75" customHeight="1">
      <c r="A34" s="5"/>
      <c r="B34" s="319"/>
      <c r="C34" s="321"/>
      <c r="D34" s="320"/>
      <c r="E34" s="81"/>
      <c r="F34" s="81"/>
      <c r="G34" s="81"/>
      <c r="H34" s="6"/>
      <c r="I34" s="6"/>
      <c r="J34" s="6"/>
      <c r="K34" s="6"/>
      <c r="L34" s="6"/>
      <c r="M34" s="6"/>
      <c r="N34" s="6"/>
      <c r="O34" s="6"/>
      <c r="P34" s="6"/>
      <c r="Q34" s="6"/>
      <c r="R34" s="6"/>
    </row>
    <row r="35" spans="1:18" ht="15.75" customHeight="1">
      <c r="A35" s="5"/>
      <c r="B35" s="319"/>
      <c r="C35" s="321"/>
      <c r="D35" s="320"/>
      <c r="E35" s="81"/>
      <c r="F35" s="81"/>
      <c r="G35" s="81"/>
      <c r="H35" s="6"/>
      <c r="I35" s="6"/>
      <c r="J35" s="6"/>
      <c r="K35" s="6"/>
      <c r="L35" s="6"/>
      <c r="M35" s="6"/>
      <c r="N35" s="6"/>
      <c r="O35" s="6"/>
      <c r="P35" s="6"/>
      <c r="Q35" s="6"/>
      <c r="R35" s="6"/>
    </row>
    <row r="36" spans="1:18" ht="15.75" customHeight="1">
      <c r="A36" s="5"/>
      <c r="B36" s="319"/>
      <c r="C36" s="322"/>
      <c r="D36" s="321"/>
      <c r="E36" s="81"/>
      <c r="F36" s="81"/>
      <c r="G36" s="81"/>
      <c r="H36" s="6"/>
      <c r="I36" s="6"/>
      <c r="J36" s="6"/>
      <c r="K36" s="6"/>
      <c r="L36" s="6"/>
      <c r="M36" s="6"/>
      <c r="N36" s="6"/>
      <c r="O36" s="6"/>
      <c r="P36" s="6"/>
      <c r="Q36" s="6"/>
      <c r="R36" s="6"/>
    </row>
    <row r="37" spans="1:18" ht="15.75" customHeight="1">
      <c r="A37" s="5"/>
      <c r="B37" s="319"/>
      <c r="C37" s="322"/>
      <c r="D37" s="321"/>
      <c r="E37" s="81"/>
      <c r="F37" s="81"/>
      <c r="G37" s="81"/>
      <c r="H37" s="6"/>
      <c r="I37" s="6"/>
      <c r="J37" s="6"/>
      <c r="K37" s="6"/>
      <c r="L37" s="6"/>
      <c r="M37" s="6"/>
      <c r="N37" s="6"/>
      <c r="O37" s="6"/>
      <c r="P37" s="6"/>
      <c r="Q37" s="6"/>
      <c r="R37" s="6"/>
    </row>
    <row r="38" spans="1:18" ht="15.75" customHeight="1">
      <c r="A38" s="5"/>
      <c r="B38" s="319"/>
      <c r="C38" s="6"/>
      <c r="D38" s="320"/>
      <c r="E38" s="81"/>
      <c r="F38" s="81"/>
      <c r="G38" s="81"/>
      <c r="H38" s="6"/>
      <c r="I38" s="6"/>
      <c r="J38" s="6"/>
      <c r="K38" s="6"/>
      <c r="L38" s="6"/>
      <c r="M38" s="6"/>
      <c r="N38" s="6"/>
      <c r="O38" s="6"/>
      <c r="P38" s="6"/>
      <c r="Q38" s="6"/>
      <c r="R38" s="6"/>
    </row>
    <row r="39" spans="1:18" ht="15.75" customHeight="1">
      <c r="A39" s="5"/>
      <c r="B39" s="319"/>
      <c r="C39" s="321"/>
      <c r="D39" s="320"/>
      <c r="E39" s="81"/>
      <c r="F39" s="81"/>
      <c r="G39" s="81"/>
      <c r="H39" s="6"/>
      <c r="I39" s="6"/>
      <c r="J39" s="6"/>
      <c r="K39" s="6"/>
      <c r="L39" s="6"/>
      <c r="M39" s="6"/>
      <c r="N39" s="6"/>
      <c r="O39" s="6"/>
      <c r="P39" s="6"/>
      <c r="Q39" s="6"/>
      <c r="R39" s="6"/>
    </row>
    <row r="40" spans="1:18" ht="15.75" customHeight="1">
      <c r="A40" s="5"/>
      <c r="B40" s="319"/>
      <c r="C40" s="321"/>
      <c r="D40" s="320"/>
      <c r="E40" s="81"/>
      <c r="F40" s="81"/>
      <c r="G40" s="81"/>
      <c r="H40" s="6"/>
      <c r="I40" s="6"/>
      <c r="J40" s="6"/>
      <c r="K40" s="6"/>
      <c r="L40" s="6"/>
      <c r="M40" s="6"/>
      <c r="N40" s="6"/>
      <c r="O40" s="6"/>
      <c r="P40" s="6"/>
      <c r="Q40" s="6"/>
      <c r="R40" s="6"/>
    </row>
    <row r="41" spans="1:18" ht="15.75" customHeight="1">
      <c r="A41" s="5"/>
      <c r="B41" s="319"/>
      <c r="C41" s="321"/>
      <c r="D41" s="320"/>
      <c r="E41" s="81"/>
      <c r="F41" s="81"/>
      <c r="G41" s="81"/>
      <c r="H41" s="6"/>
      <c r="I41" s="6"/>
      <c r="J41" s="6"/>
      <c r="K41" s="6"/>
      <c r="L41" s="6"/>
      <c r="M41" s="6"/>
      <c r="N41" s="6"/>
      <c r="O41" s="6"/>
      <c r="P41" s="6"/>
      <c r="Q41" s="6"/>
      <c r="R41" s="6"/>
    </row>
    <row r="42" spans="1:18" ht="17.45" customHeight="1">
      <c r="A42" s="5"/>
      <c r="B42" s="319"/>
      <c r="C42" s="610" t="s">
        <v>263</v>
      </c>
      <c r="D42" s="595"/>
      <c r="E42" s="595"/>
      <c r="F42" s="595"/>
      <c r="G42" s="595"/>
      <c r="H42" s="595"/>
      <c r="I42" s="595"/>
      <c r="J42" s="595"/>
      <c r="K42" s="595"/>
      <c r="L42" s="595"/>
      <c r="M42" s="595"/>
      <c r="N42" s="6"/>
      <c r="O42" s="6"/>
      <c r="P42" s="6"/>
      <c r="Q42" s="6"/>
      <c r="R42" s="6"/>
    </row>
    <row r="43" spans="1:18" ht="15.75" customHeight="1">
      <c r="A43" s="5"/>
      <c r="B43" s="319"/>
      <c r="C43" s="595"/>
      <c r="D43" s="595"/>
      <c r="E43" s="595"/>
      <c r="F43" s="595"/>
      <c r="G43" s="595"/>
      <c r="H43" s="595"/>
      <c r="I43" s="595"/>
      <c r="J43" s="595"/>
      <c r="K43" s="595"/>
      <c r="L43" s="595"/>
      <c r="M43" s="595"/>
      <c r="N43" s="6"/>
      <c r="O43" s="6"/>
      <c r="P43" s="6"/>
      <c r="Q43" s="6"/>
      <c r="R43" s="6"/>
    </row>
    <row r="44" spans="1:18" ht="15.75" customHeight="1">
      <c r="A44" s="5"/>
      <c r="B44" s="319"/>
      <c r="C44" s="28"/>
      <c r="D44" s="320"/>
      <c r="E44" s="81"/>
      <c r="F44" s="81"/>
      <c r="G44" s="81"/>
      <c r="H44" s="6"/>
      <c r="I44" s="6"/>
      <c r="J44" s="6"/>
      <c r="K44" s="6"/>
      <c r="L44" s="6"/>
      <c r="M44" s="6"/>
      <c r="N44" s="6"/>
      <c r="O44" s="6"/>
      <c r="P44" s="6"/>
      <c r="Q44" s="6"/>
      <c r="R44" s="6"/>
    </row>
    <row r="45" spans="1:18" ht="15.75" customHeight="1">
      <c r="A45" s="5"/>
      <c r="B45" s="319"/>
      <c r="C45" s="133" t="s">
        <v>88</v>
      </c>
      <c r="D45" s="320"/>
      <c r="E45" s="81"/>
      <c r="F45" s="81"/>
      <c r="G45" s="81"/>
      <c r="H45" s="6"/>
      <c r="I45" s="6"/>
      <c r="J45" s="6"/>
      <c r="K45" s="6"/>
      <c r="L45" s="6"/>
      <c r="M45" s="6"/>
      <c r="N45" s="6"/>
      <c r="O45" s="6"/>
      <c r="P45" s="6"/>
      <c r="Q45" s="6"/>
      <c r="R45" s="6"/>
    </row>
    <row r="46" spans="1:18" ht="15.75" customHeight="1">
      <c r="A46" s="5"/>
      <c r="B46" s="319"/>
      <c r="C46" s="352"/>
      <c r="D46" s="375"/>
      <c r="E46" s="252"/>
      <c r="F46" s="252"/>
      <c r="G46" s="252"/>
      <c r="H46" s="55"/>
      <c r="I46" s="55"/>
      <c r="J46" s="55"/>
      <c r="K46" s="55"/>
      <c r="L46" s="55"/>
      <c r="M46" s="55"/>
      <c r="N46" s="6"/>
      <c r="O46" s="6"/>
      <c r="P46" s="6"/>
      <c r="Q46" s="6"/>
      <c r="R46" s="6"/>
    </row>
    <row r="47" spans="1:18" ht="15.75" customHeight="1">
      <c r="A47" s="5"/>
      <c r="B47" s="376"/>
      <c r="C47" s="416"/>
      <c r="D47" s="417" t="s">
        <v>33</v>
      </c>
      <c r="E47" s="418" t="s">
        <v>34</v>
      </c>
      <c r="F47" s="419" t="s">
        <v>35</v>
      </c>
      <c r="G47" s="420" t="s">
        <v>127</v>
      </c>
      <c r="H47" s="420" t="s">
        <v>110</v>
      </c>
      <c r="I47" s="420" t="s">
        <v>111</v>
      </c>
      <c r="J47" s="420" t="s">
        <v>128</v>
      </c>
      <c r="K47" s="420" t="s">
        <v>129</v>
      </c>
      <c r="L47" s="420" t="s">
        <v>130</v>
      </c>
      <c r="M47" s="420" t="s">
        <v>131</v>
      </c>
      <c r="N47" s="192"/>
      <c r="O47" s="6"/>
      <c r="P47" s="6"/>
      <c r="Q47" s="6"/>
      <c r="R47" s="6"/>
    </row>
    <row r="48" spans="1:18" ht="15.75" customHeight="1">
      <c r="A48" s="5"/>
      <c r="B48" s="376"/>
      <c r="C48" s="421" t="s">
        <v>33</v>
      </c>
      <c r="D48" s="422">
        <v>0</v>
      </c>
      <c r="E48" s="273">
        <v>20</v>
      </c>
      <c r="F48" s="423">
        <v>0</v>
      </c>
      <c r="G48" s="424">
        <v>20</v>
      </c>
      <c r="H48" s="424">
        <v>100</v>
      </c>
      <c r="I48" s="424">
        <v>0</v>
      </c>
      <c r="J48" s="424">
        <v>20</v>
      </c>
      <c r="K48" s="422">
        <v>-40</v>
      </c>
      <c r="L48" s="423">
        <v>80</v>
      </c>
      <c r="M48" s="424">
        <v>100</v>
      </c>
      <c r="N48" s="192"/>
      <c r="O48" s="6"/>
      <c r="P48" s="6"/>
      <c r="Q48" s="6"/>
      <c r="R48" s="6"/>
    </row>
    <row r="49" spans="1:18" ht="15.75" customHeight="1">
      <c r="A49" s="5"/>
      <c r="B49" s="376"/>
      <c r="C49" s="425" t="s">
        <v>34</v>
      </c>
      <c r="D49" s="426">
        <v>50</v>
      </c>
      <c r="E49" s="274">
        <v>0</v>
      </c>
      <c r="F49" s="427">
        <v>30</v>
      </c>
      <c r="G49" s="428">
        <v>80</v>
      </c>
      <c r="H49" s="428">
        <v>50</v>
      </c>
      <c r="I49" s="428">
        <v>10</v>
      </c>
      <c r="J49" s="428">
        <v>30</v>
      </c>
      <c r="K49" s="426">
        <v>-90</v>
      </c>
      <c r="L49" s="427">
        <v>0</v>
      </c>
      <c r="M49" s="428">
        <v>80</v>
      </c>
      <c r="N49" s="192"/>
      <c r="O49" s="6"/>
      <c r="P49" s="6"/>
      <c r="Q49" s="6"/>
      <c r="R49" s="6"/>
    </row>
    <row r="50" spans="1:18" ht="15.75" customHeight="1">
      <c r="A50" s="5"/>
      <c r="B50" s="376"/>
      <c r="C50" s="429" t="s">
        <v>35</v>
      </c>
      <c r="D50" s="430">
        <v>0</v>
      </c>
      <c r="E50" s="431">
        <v>20</v>
      </c>
      <c r="F50" s="432">
        <v>0</v>
      </c>
      <c r="G50" s="433">
        <v>20</v>
      </c>
      <c r="H50" s="433">
        <v>30</v>
      </c>
      <c r="I50" s="433">
        <v>0</v>
      </c>
      <c r="J50" s="433">
        <v>0</v>
      </c>
      <c r="K50" s="430">
        <v>0</v>
      </c>
      <c r="L50" s="432">
        <v>30</v>
      </c>
      <c r="M50" s="433">
        <v>50</v>
      </c>
      <c r="N50" s="192"/>
      <c r="O50" s="6"/>
      <c r="P50" s="6"/>
      <c r="Q50" s="6"/>
      <c r="R50" s="6"/>
    </row>
    <row r="51" spans="1:18" ht="15.75" customHeight="1">
      <c r="A51" s="5"/>
      <c r="B51" s="376"/>
      <c r="C51" s="420" t="s">
        <v>140</v>
      </c>
      <c r="D51" s="434">
        <v>50</v>
      </c>
      <c r="E51" s="435">
        <v>40</v>
      </c>
      <c r="F51" s="436">
        <v>30</v>
      </c>
      <c r="G51" s="437">
        <v>120</v>
      </c>
      <c r="H51" s="437">
        <v>180</v>
      </c>
      <c r="I51" s="437">
        <v>10</v>
      </c>
      <c r="J51" s="437">
        <v>50</v>
      </c>
      <c r="K51" s="434">
        <v>-130</v>
      </c>
      <c r="L51" s="436">
        <v>110</v>
      </c>
      <c r="M51" s="437">
        <v>230</v>
      </c>
      <c r="N51" s="192"/>
      <c r="O51" s="6"/>
      <c r="P51" s="6"/>
      <c r="Q51" s="6"/>
      <c r="R51" s="6"/>
    </row>
    <row r="52" spans="1:18" ht="15.75" customHeight="1">
      <c r="A52" s="5"/>
      <c r="B52" s="376"/>
      <c r="C52" s="438" t="s">
        <v>34</v>
      </c>
      <c r="D52" s="422">
        <v>20</v>
      </c>
      <c r="E52" s="273">
        <v>15</v>
      </c>
      <c r="F52" s="423">
        <v>10</v>
      </c>
      <c r="G52" s="424">
        <v>45</v>
      </c>
      <c r="H52" s="422"/>
      <c r="I52" s="273"/>
      <c r="J52" s="273"/>
      <c r="K52" s="273"/>
      <c r="L52" s="273"/>
      <c r="M52" s="439"/>
      <c r="N52" s="6"/>
      <c r="O52" s="6"/>
      <c r="P52" s="6"/>
      <c r="Q52" s="6"/>
      <c r="R52" s="6"/>
    </row>
    <row r="53" spans="1:18" ht="15.75" customHeight="1">
      <c r="A53" s="5"/>
      <c r="B53" s="376"/>
      <c r="C53" s="440" t="s">
        <v>149</v>
      </c>
      <c r="D53" s="430">
        <v>20</v>
      </c>
      <c r="E53" s="431">
        <v>5</v>
      </c>
      <c r="F53" s="432">
        <v>10</v>
      </c>
      <c r="G53" s="433">
        <v>35</v>
      </c>
      <c r="H53" s="426"/>
      <c r="I53" s="274"/>
      <c r="J53" s="274"/>
      <c r="K53" s="274"/>
      <c r="L53" s="274"/>
      <c r="M53" s="362"/>
      <c r="N53" s="6"/>
      <c r="O53" s="6"/>
      <c r="P53" s="6"/>
      <c r="Q53" s="6"/>
      <c r="R53" s="6"/>
    </row>
    <row r="54" spans="1:18" ht="15.75" customHeight="1">
      <c r="A54" s="5"/>
      <c r="B54" s="376"/>
      <c r="C54" s="420" t="s">
        <v>152</v>
      </c>
      <c r="D54" s="434">
        <v>40</v>
      </c>
      <c r="E54" s="435">
        <v>20</v>
      </c>
      <c r="F54" s="436">
        <v>20</v>
      </c>
      <c r="G54" s="437">
        <v>80</v>
      </c>
      <c r="H54" s="426"/>
      <c r="I54" s="274"/>
      <c r="J54" s="274"/>
      <c r="K54" s="274"/>
      <c r="L54" s="274"/>
      <c r="M54" s="362"/>
      <c r="N54" s="6"/>
      <c r="O54" s="6"/>
      <c r="P54" s="6"/>
      <c r="Q54" s="6"/>
      <c r="R54" s="6"/>
    </row>
    <row r="55" spans="1:18" ht="15.75" customHeight="1">
      <c r="A55" s="5"/>
      <c r="B55" s="376"/>
      <c r="C55" s="420" t="s">
        <v>153</v>
      </c>
      <c r="D55" s="434">
        <v>10</v>
      </c>
      <c r="E55" s="435">
        <v>20</v>
      </c>
      <c r="F55" s="436">
        <v>0</v>
      </c>
      <c r="G55" s="437">
        <v>30</v>
      </c>
      <c r="H55" s="426"/>
      <c r="I55" s="274"/>
      <c r="J55" s="274"/>
      <c r="K55" s="274"/>
      <c r="L55" s="274"/>
      <c r="M55" s="362"/>
      <c r="N55" s="6"/>
      <c r="O55" s="6"/>
      <c r="P55" s="6"/>
      <c r="Q55" s="6"/>
      <c r="R55" s="6"/>
    </row>
    <row r="56" spans="1:18" ht="15.75" customHeight="1">
      <c r="A56" s="5"/>
      <c r="B56" s="376"/>
      <c r="C56" s="420" t="s">
        <v>131</v>
      </c>
      <c r="D56" s="434">
        <v>100</v>
      </c>
      <c r="E56" s="435">
        <v>80</v>
      </c>
      <c r="F56" s="436">
        <v>50</v>
      </c>
      <c r="G56" s="437">
        <v>230</v>
      </c>
      <c r="H56" s="426"/>
      <c r="I56" s="274"/>
      <c r="J56" s="274"/>
      <c r="K56" s="274"/>
      <c r="L56" s="274"/>
      <c r="M56" s="362"/>
      <c r="N56" s="6"/>
      <c r="O56" s="6"/>
      <c r="P56" s="6"/>
      <c r="Q56" s="6"/>
      <c r="R56" s="6"/>
    </row>
    <row r="57" spans="1:18" ht="15.75" customHeight="1">
      <c r="A57" s="5"/>
      <c r="B57" s="319"/>
      <c r="C57" s="132"/>
      <c r="D57" s="132"/>
      <c r="E57" s="132"/>
      <c r="F57" s="132"/>
      <c r="G57" s="132"/>
      <c r="H57" s="6"/>
      <c r="I57" s="6"/>
      <c r="J57" s="6"/>
      <c r="K57" s="6"/>
      <c r="L57" s="6"/>
      <c r="M57" s="6"/>
      <c r="N57" s="6"/>
      <c r="O57" s="6"/>
      <c r="P57" s="6"/>
      <c r="Q57" s="6"/>
      <c r="R57" s="6"/>
    </row>
    <row r="58" spans="1:18" ht="15.75" customHeight="1">
      <c r="A58" s="5"/>
      <c r="B58" s="319"/>
      <c r="C58" s="55"/>
      <c r="D58" s="55"/>
      <c r="E58" s="55"/>
      <c r="F58" s="55"/>
      <c r="G58" s="6"/>
      <c r="H58" s="6"/>
      <c r="I58" s="6"/>
      <c r="J58" s="6"/>
      <c r="K58" s="6"/>
      <c r="L58" s="6"/>
      <c r="M58" s="6"/>
      <c r="N58" s="6"/>
      <c r="O58" s="6"/>
      <c r="P58" s="6"/>
      <c r="Q58" s="6"/>
      <c r="R58" s="6"/>
    </row>
    <row r="59" spans="1:18" ht="15.75" customHeight="1">
      <c r="A59" s="5"/>
      <c r="B59" s="376"/>
      <c r="C59" s="441"/>
      <c r="D59" s="417" t="s">
        <v>33</v>
      </c>
      <c r="E59" s="418" t="s">
        <v>34</v>
      </c>
      <c r="F59" s="419" t="s">
        <v>35</v>
      </c>
      <c r="G59" s="192"/>
      <c r="H59" s="6"/>
      <c r="I59" s="6"/>
      <c r="J59" s="6"/>
      <c r="K59" s="6"/>
      <c r="L59" s="6"/>
      <c r="M59" s="6"/>
      <c r="N59" s="6"/>
      <c r="O59" s="6"/>
      <c r="P59" s="6"/>
      <c r="Q59" s="6"/>
      <c r="R59" s="6"/>
    </row>
    <row r="60" spans="1:18" ht="15.75" customHeight="1">
      <c r="A60" s="5"/>
      <c r="B60" s="376"/>
      <c r="C60" s="421" t="s">
        <v>33</v>
      </c>
      <c r="D60" s="442">
        <f t="shared" ref="D60:F68" si="0">D48/D$56</f>
        <v>0</v>
      </c>
      <c r="E60" s="442">
        <f t="shared" si="0"/>
        <v>0.25</v>
      </c>
      <c r="F60" s="442">
        <f t="shared" si="0"/>
        <v>0</v>
      </c>
      <c r="G60" s="192"/>
      <c r="H60" s="6"/>
      <c r="I60" s="6"/>
      <c r="J60" s="6"/>
      <c r="K60" s="6"/>
      <c r="L60" s="6"/>
      <c r="M60" s="6"/>
      <c r="N60" s="6"/>
      <c r="O60" s="6"/>
      <c r="P60" s="6"/>
      <c r="Q60" s="6"/>
      <c r="R60" s="6"/>
    </row>
    <row r="61" spans="1:18" ht="15.75" customHeight="1">
      <c r="A61" s="5"/>
      <c r="B61" s="376"/>
      <c r="C61" s="425" t="s">
        <v>34</v>
      </c>
      <c r="D61" s="442">
        <f t="shared" si="0"/>
        <v>0.5</v>
      </c>
      <c r="E61" s="442">
        <f t="shared" si="0"/>
        <v>0</v>
      </c>
      <c r="F61" s="442">
        <f t="shared" si="0"/>
        <v>0.6</v>
      </c>
      <c r="G61" s="192"/>
      <c r="H61" s="6"/>
      <c r="I61" s="6"/>
      <c r="J61" s="6"/>
      <c r="K61" s="6"/>
      <c r="L61" s="6"/>
      <c r="M61" s="6"/>
      <c r="N61" s="6"/>
      <c r="O61" s="6"/>
      <c r="P61" s="6"/>
      <c r="Q61" s="6"/>
      <c r="R61" s="6"/>
    </row>
    <row r="62" spans="1:18" ht="15.75" customHeight="1">
      <c r="A62" s="5"/>
      <c r="B62" s="376"/>
      <c r="C62" s="429" t="s">
        <v>35</v>
      </c>
      <c r="D62" s="442">
        <f t="shared" si="0"/>
        <v>0</v>
      </c>
      <c r="E62" s="442">
        <f t="shared" si="0"/>
        <v>0.25</v>
      </c>
      <c r="F62" s="442">
        <f t="shared" si="0"/>
        <v>0</v>
      </c>
      <c r="G62" s="192"/>
      <c r="H62" s="6"/>
      <c r="I62" s="6"/>
      <c r="J62" s="6"/>
      <c r="K62" s="6"/>
      <c r="L62" s="6"/>
      <c r="M62" s="6"/>
      <c r="N62" s="6"/>
      <c r="O62" s="6"/>
      <c r="P62" s="6"/>
      <c r="Q62" s="6"/>
      <c r="R62" s="6"/>
    </row>
    <row r="63" spans="1:18" ht="15.75" customHeight="1">
      <c r="A63" s="5"/>
      <c r="B63" s="376"/>
      <c r="C63" s="420" t="s">
        <v>140</v>
      </c>
      <c r="D63" s="442">
        <f t="shared" si="0"/>
        <v>0.5</v>
      </c>
      <c r="E63" s="442">
        <f t="shared" si="0"/>
        <v>0.5</v>
      </c>
      <c r="F63" s="442">
        <f t="shared" si="0"/>
        <v>0.6</v>
      </c>
      <c r="G63" s="192"/>
      <c r="H63" s="6"/>
      <c r="I63" s="6"/>
      <c r="J63" s="6"/>
      <c r="K63" s="6"/>
      <c r="L63" s="6"/>
      <c r="M63" s="6"/>
      <c r="N63" s="6"/>
      <c r="O63" s="6"/>
      <c r="P63" s="6"/>
      <c r="Q63" s="6"/>
      <c r="R63" s="6"/>
    </row>
    <row r="64" spans="1:18" ht="15.75" customHeight="1">
      <c r="A64" s="5"/>
      <c r="B64" s="376"/>
      <c r="C64" s="438" t="s">
        <v>159</v>
      </c>
      <c r="D64" s="442">
        <f t="shared" si="0"/>
        <v>0.2</v>
      </c>
      <c r="E64" s="442">
        <f t="shared" si="0"/>
        <v>0.1875</v>
      </c>
      <c r="F64" s="442">
        <f t="shared" si="0"/>
        <v>0.2</v>
      </c>
      <c r="G64" s="192"/>
      <c r="H64" s="6"/>
      <c r="I64" s="6"/>
      <c r="J64" s="6"/>
      <c r="K64" s="6"/>
      <c r="L64" s="6"/>
      <c r="M64" s="6"/>
      <c r="N64" s="6"/>
      <c r="O64" s="6"/>
      <c r="P64" s="6"/>
      <c r="Q64" s="6"/>
      <c r="R64" s="6"/>
    </row>
    <row r="65" spans="1:18" ht="15.75" customHeight="1">
      <c r="A65" s="5"/>
      <c r="B65" s="376"/>
      <c r="C65" s="440" t="s">
        <v>160</v>
      </c>
      <c r="D65" s="442">
        <f t="shared" si="0"/>
        <v>0.2</v>
      </c>
      <c r="E65" s="442">
        <f t="shared" si="0"/>
        <v>6.25E-2</v>
      </c>
      <c r="F65" s="442">
        <f t="shared" si="0"/>
        <v>0.2</v>
      </c>
      <c r="G65" s="192"/>
      <c r="H65" s="6"/>
      <c r="I65" s="6"/>
      <c r="J65" s="6"/>
      <c r="K65" s="6"/>
      <c r="L65" s="6"/>
      <c r="M65" s="6"/>
      <c r="N65" s="6"/>
      <c r="O65" s="6"/>
      <c r="P65" s="6"/>
      <c r="Q65" s="6"/>
      <c r="R65" s="6"/>
    </row>
    <row r="66" spans="1:18" ht="15.75" customHeight="1">
      <c r="A66" s="5"/>
      <c r="B66" s="443"/>
      <c r="C66" s="420" t="s">
        <v>161</v>
      </c>
      <c r="D66" s="442">
        <f t="shared" si="0"/>
        <v>0.4</v>
      </c>
      <c r="E66" s="442">
        <f t="shared" si="0"/>
        <v>0.25</v>
      </c>
      <c r="F66" s="442">
        <f t="shared" si="0"/>
        <v>0.4</v>
      </c>
      <c r="G66" s="192"/>
      <c r="H66" s="6"/>
      <c r="I66" s="6"/>
      <c r="J66" s="6"/>
      <c r="K66" s="6"/>
      <c r="L66" s="6"/>
      <c r="M66" s="6"/>
      <c r="N66" s="6"/>
      <c r="O66" s="6"/>
      <c r="P66" s="6"/>
      <c r="Q66" s="6"/>
      <c r="R66" s="6"/>
    </row>
    <row r="67" spans="1:18" ht="12.75" customHeight="1">
      <c r="A67" s="5"/>
      <c r="B67" s="444"/>
      <c r="C67" s="420" t="s">
        <v>162</v>
      </c>
      <c r="D67" s="442">
        <f t="shared" si="0"/>
        <v>0.1</v>
      </c>
      <c r="E67" s="442">
        <f t="shared" si="0"/>
        <v>0.25</v>
      </c>
      <c r="F67" s="442">
        <f t="shared" si="0"/>
        <v>0</v>
      </c>
      <c r="G67" s="192"/>
      <c r="H67" s="6"/>
      <c r="I67" s="6"/>
      <c r="J67" s="6"/>
      <c r="K67" s="6"/>
      <c r="L67" s="6"/>
      <c r="M67" s="6"/>
      <c r="N67" s="6"/>
      <c r="O67" s="6"/>
      <c r="P67" s="6"/>
      <c r="Q67" s="6"/>
      <c r="R67" s="6"/>
    </row>
    <row r="68" spans="1:18" ht="12.75" customHeight="1">
      <c r="A68" s="5"/>
      <c r="B68" s="444"/>
      <c r="C68" s="445" t="s">
        <v>87</v>
      </c>
      <c r="D68" s="442">
        <f t="shared" si="0"/>
        <v>1</v>
      </c>
      <c r="E68" s="442">
        <f t="shared" si="0"/>
        <v>1</v>
      </c>
      <c r="F68" s="442">
        <f t="shared" si="0"/>
        <v>1</v>
      </c>
      <c r="G68" s="192"/>
      <c r="H68" s="6"/>
      <c r="I68" s="6"/>
      <c r="J68" s="6"/>
      <c r="K68" s="6"/>
      <c r="L68" s="6"/>
      <c r="M68" s="6"/>
      <c r="N68" s="6"/>
      <c r="O68" s="6"/>
      <c r="P68" s="6"/>
      <c r="Q68" s="6"/>
      <c r="R68" s="6"/>
    </row>
    <row r="69" spans="1:18" ht="12.75" customHeight="1">
      <c r="A69" s="5"/>
      <c r="B69" s="6"/>
      <c r="C69" s="132"/>
      <c r="D69" s="132"/>
      <c r="E69" s="132"/>
      <c r="F69" s="132"/>
      <c r="G69" s="6"/>
      <c r="H69" s="6"/>
      <c r="I69" s="6"/>
      <c r="J69" s="6"/>
      <c r="K69" s="6"/>
      <c r="L69" s="6"/>
      <c r="M69" s="6"/>
      <c r="N69" s="6"/>
      <c r="O69" s="6"/>
      <c r="P69" s="6"/>
      <c r="Q69" s="6"/>
      <c r="R69" s="6"/>
    </row>
    <row r="70" spans="1:18" ht="12.75" customHeight="1">
      <c r="A70" s="5"/>
      <c r="B70" s="6"/>
      <c r="C70" s="446"/>
      <c r="D70" s="6"/>
      <c r="E70" s="6"/>
      <c r="F70" s="6"/>
      <c r="G70" s="6"/>
      <c r="H70" s="6"/>
      <c r="I70" s="6"/>
      <c r="J70" s="6"/>
      <c r="K70" s="6"/>
      <c r="L70" s="6"/>
      <c r="M70" s="6"/>
      <c r="N70" s="6"/>
      <c r="O70" s="6"/>
      <c r="P70" s="6"/>
      <c r="Q70" s="6"/>
      <c r="R70" s="6"/>
    </row>
    <row r="71" spans="1:18" ht="12.75" customHeight="1">
      <c r="A71" s="5"/>
      <c r="B71" s="6"/>
      <c r="C71" s="447" t="s">
        <v>163</v>
      </c>
      <c r="D71" s="6"/>
      <c r="E71" s="6"/>
      <c r="F71" s="6"/>
      <c r="G71" s="6"/>
      <c r="H71" s="6"/>
      <c r="I71" s="6"/>
      <c r="J71" s="6"/>
      <c r="K71" s="6"/>
      <c r="L71" s="6"/>
      <c r="M71" s="6"/>
      <c r="N71" s="6"/>
      <c r="O71" s="6"/>
      <c r="P71" s="6"/>
      <c r="Q71" s="6"/>
      <c r="R71" s="6"/>
    </row>
    <row r="72" spans="1:18" ht="12.75" customHeight="1">
      <c r="A72" s="5"/>
      <c r="B72" s="6"/>
      <c r="C72" s="6"/>
      <c r="D72" s="6"/>
      <c r="E72" s="6"/>
      <c r="F72" s="6"/>
      <c r="G72" s="6"/>
      <c r="H72" s="6"/>
      <c r="I72" s="6"/>
      <c r="J72" s="6"/>
      <c r="K72" s="6"/>
      <c r="L72" s="6"/>
      <c r="M72" s="6"/>
      <c r="N72" s="6"/>
      <c r="O72" s="6"/>
      <c r="P72" s="6"/>
      <c r="Q72" s="6"/>
      <c r="R72" s="6"/>
    </row>
    <row r="73" spans="1:18" ht="12.75" customHeight="1">
      <c r="A73" s="5"/>
      <c r="B73" s="6"/>
      <c r="C73" s="6"/>
      <c r="D73" s="6"/>
      <c r="E73" s="6"/>
      <c r="F73" s="6"/>
      <c r="G73" s="6"/>
      <c r="H73" s="6"/>
      <c r="I73" s="6"/>
      <c r="J73" s="6"/>
      <c r="K73" s="6"/>
      <c r="L73" s="6"/>
      <c r="M73" s="6"/>
      <c r="N73" s="6"/>
      <c r="O73" s="6"/>
      <c r="P73" s="6"/>
      <c r="Q73" s="6"/>
      <c r="R73" s="6"/>
    </row>
    <row r="74" spans="1:18" ht="12.75" customHeight="1">
      <c r="A74" s="5"/>
      <c r="B74" s="6"/>
      <c r="C74" s="6"/>
      <c r="D74" s="51"/>
      <c r="E74" s="51"/>
      <c r="F74" s="51"/>
      <c r="G74" s="51"/>
      <c r="H74" s="51"/>
      <c r="I74" s="51"/>
      <c r="J74" s="51"/>
      <c r="K74" s="51"/>
      <c r="L74" s="51"/>
      <c r="M74" s="51"/>
      <c r="N74" s="51"/>
      <c r="O74" s="6"/>
      <c r="P74" s="6"/>
      <c r="Q74" s="6"/>
      <c r="R74" s="6"/>
    </row>
    <row r="75" spans="1:18" ht="12.75" customHeight="1">
      <c r="A75" s="5"/>
      <c r="B75" s="20"/>
      <c r="C75" s="95" t="s">
        <v>264</v>
      </c>
      <c r="D75" s="96">
        <v>1.48357931034483</v>
      </c>
      <c r="E75" s="100">
        <v>0</v>
      </c>
      <c r="F75" s="308">
        <v>0</v>
      </c>
      <c r="G75" s="99" t="s">
        <v>265</v>
      </c>
      <c r="H75" s="305">
        <f t="shared" ref="H75:J77" si="1">D60</f>
        <v>0</v>
      </c>
      <c r="I75" s="306">
        <f t="shared" si="1"/>
        <v>0.25</v>
      </c>
      <c r="J75" s="307">
        <f t="shared" si="1"/>
        <v>0</v>
      </c>
      <c r="K75" s="99" t="s">
        <v>264</v>
      </c>
      <c r="L75" s="96">
        <v>0.674045528288994</v>
      </c>
      <c r="M75" s="100">
        <v>0</v>
      </c>
      <c r="N75" s="308">
        <v>0</v>
      </c>
      <c r="O75" s="448"/>
      <c r="P75" s="28"/>
      <c r="Q75" s="28"/>
      <c r="R75" s="28"/>
    </row>
    <row r="76" spans="1:18" ht="12.75" customHeight="1">
      <c r="A76" s="5"/>
      <c r="B76" s="20"/>
      <c r="C76" s="328"/>
      <c r="D76" s="96">
        <v>0</v>
      </c>
      <c r="E76" s="100">
        <v>1.54875862068965</v>
      </c>
      <c r="F76" s="308">
        <v>0</v>
      </c>
      <c r="G76" s="152"/>
      <c r="H76" s="305">
        <f t="shared" si="1"/>
        <v>0.5</v>
      </c>
      <c r="I76" s="306">
        <f t="shared" si="1"/>
        <v>0</v>
      </c>
      <c r="J76" s="307">
        <f t="shared" si="1"/>
        <v>0.6</v>
      </c>
      <c r="K76" s="152"/>
      <c r="L76" s="96">
        <v>0</v>
      </c>
      <c r="M76" s="100">
        <v>0.64567840762345796</v>
      </c>
      <c r="N76" s="308">
        <v>0</v>
      </c>
      <c r="O76" s="448"/>
      <c r="P76" s="28"/>
      <c r="Q76" s="28"/>
      <c r="R76" s="28"/>
    </row>
    <row r="77" spans="1:18" ht="12.75" customHeight="1">
      <c r="A77" s="5"/>
      <c r="B77" s="20"/>
      <c r="C77" s="328"/>
      <c r="D77" s="96">
        <v>0</v>
      </c>
      <c r="E77" s="100">
        <v>0</v>
      </c>
      <c r="F77" s="308">
        <v>1.43845517241379</v>
      </c>
      <c r="G77" s="152"/>
      <c r="H77" s="305">
        <f t="shared" si="1"/>
        <v>0</v>
      </c>
      <c r="I77" s="306">
        <f t="shared" si="1"/>
        <v>0.25</v>
      </c>
      <c r="J77" s="307">
        <f t="shared" si="1"/>
        <v>0</v>
      </c>
      <c r="K77" s="152"/>
      <c r="L77" s="96">
        <v>0</v>
      </c>
      <c r="M77" s="100">
        <v>0</v>
      </c>
      <c r="N77" s="308">
        <v>0.69519024240564598</v>
      </c>
      <c r="O77" s="448"/>
      <c r="P77" s="28"/>
      <c r="Q77" s="28"/>
      <c r="R77" s="28"/>
    </row>
    <row r="78" spans="1:18" ht="12.75" customHeight="1">
      <c r="A78" s="5"/>
      <c r="B78" s="28"/>
      <c r="C78" s="28"/>
      <c r="D78" s="28"/>
      <c r="E78" s="28"/>
      <c r="F78" s="28"/>
      <c r="G78" s="28"/>
      <c r="H78" s="28"/>
      <c r="I78" s="28"/>
      <c r="J78" s="28"/>
      <c r="K78" s="28"/>
      <c r="L78" s="28"/>
      <c r="M78" s="28"/>
      <c r="N78" s="28"/>
      <c r="O78" s="28"/>
      <c r="P78" s="28"/>
      <c r="Q78" s="28"/>
      <c r="R78" s="28"/>
    </row>
    <row r="79" spans="1:18" ht="12.75" customHeight="1">
      <c r="A79" s="5"/>
      <c r="B79" s="28"/>
      <c r="C79" s="95" t="s">
        <v>264</v>
      </c>
      <c r="D79" s="96">
        <v>0</v>
      </c>
      <c r="E79" s="100">
        <v>0.37089482758620701</v>
      </c>
      <c r="F79" s="308">
        <v>0</v>
      </c>
      <c r="G79" s="99" t="s">
        <v>264</v>
      </c>
      <c r="H79" s="96">
        <v>0</v>
      </c>
      <c r="I79" s="100">
        <v>0.239478781671639</v>
      </c>
      <c r="J79" s="308">
        <v>0</v>
      </c>
      <c r="K79" s="448"/>
      <c r="L79" s="28"/>
      <c r="M79" s="28"/>
      <c r="N79" s="28"/>
      <c r="O79" s="28"/>
      <c r="P79" s="28"/>
      <c r="Q79" s="28"/>
      <c r="R79" s="28"/>
    </row>
    <row r="80" spans="1:18" ht="12.75" customHeight="1">
      <c r="A80" s="5"/>
      <c r="B80" s="28"/>
      <c r="C80" s="328"/>
      <c r="D80" s="96">
        <v>0.77437931034482699</v>
      </c>
      <c r="E80" s="100">
        <v>0</v>
      </c>
      <c r="F80" s="308">
        <v>0.92925517241379296</v>
      </c>
      <c r="G80" s="152"/>
      <c r="H80" s="96">
        <v>0.52196691133744599</v>
      </c>
      <c r="I80" s="100">
        <v>0</v>
      </c>
      <c r="J80" s="308">
        <v>0.64600912856704495</v>
      </c>
      <c r="K80" s="448"/>
      <c r="L80" s="28"/>
      <c r="M80" s="28"/>
      <c r="N80" s="28"/>
      <c r="O80" s="28"/>
      <c r="P80" s="28"/>
      <c r="Q80" s="28"/>
      <c r="R80" s="28"/>
    </row>
    <row r="81" spans="1:18" ht="12.75" customHeight="1">
      <c r="A81" s="5"/>
      <c r="B81" s="28"/>
      <c r="C81" s="328"/>
      <c r="D81" s="96">
        <v>0</v>
      </c>
      <c r="E81" s="100">
        <v>0.35961379310344799</v>
      </c>
      <c r="F81" s="308">
        <v>0</v>
      </c>
      <c r="G81" s="152"/>
      <c r="H81" s="96">
        <v>0</v>
      </c>
      <c r="I81" s="100">
        <v>0.23219486129046599</v>
      </c>
      <c r="J81" s="308">
        <v>0</v>
      </c>
      <c r="K81" s="448"/>
      <c r="L81" s="28"/>
      <c r="M81" s="28"/>
      <c r="N81" s="28"/>
      <c r="O81" s="28"/>
      <c r="P81" s="28"/>
      <c r="Q81" s="28"/>
      <c r="R81" s="28"/>
    </row>
    <row r="82" spans="1:18" ht="12.75" customHeight="1">
      <c r="A82" s="5"/>
      <c r="B82" s="28"/>
      <c r="C82" s="28"/>
      <c r="D82" s="28"/>
      <c r="E82" s="28"/>
      <c r="F82" s="28"/>
      <c r="G82" s="28"/>
      <c r="H82" s="28"/>
      <c r="I82" s="28"/>
      <c r="J82" s="28"/>
      <c r="K82" s="28"/>
      <c r="L82" s="28"/>
      <c r="M82" s="28"/>
      <c r="N82" s="28"/>
      <c r="O82" s="28"/>
      <c r="P82" s="28"/>
      <c r="Q82" s="28"/>
      <c r="R82" s="28"/>
    </row>
    <row r="83" spans="1:18" ht="12.75" customHeight="1">
      <c r="A83" s="5"/>
      <c r="B83" s="28"/>
      <c r="C83" s="48" t="s">
        <v>266</v>
      </c>
      <c r="D83" s="28"/>
      <c r="E83" s="28"/>
      <c r="F83" s="28"/>
      <c r="G83" s="28"/>
      <c r="H83" s="28"/>
      <c r="I83" s="28"/>
      <c r="J83" s="28"/>
      <c r="K83" s="28"/>
      <c r="L83" s="28"/>
      <c r="M83" s="28"/>
      <c r="N83" s="28"/>
      <c r="O83" s="28"/>
      <c r="P83" s="28"/>
      <c r="Q83" s="28"/>
      <c r="R83" s="28"/>
    </row>
    <row r="84" spans="1:18" ht="12.75" customHeight="1">
      <c r="A84" s="5"/>
      <c r="B84" s="28"/>
      <c r="C84" s="95" t="s">
        <v>267</v>
      </c>
      <c r="D84" s="401">
        <v>1</v>
      </c>
      <c r="E84" s="381">
        <v>0</v>
      </c>
      <c r="F84" s="449">
        <v>0</v>
      </c>
      <c r="G84" s="152"/>
      <c r="H84" s="96">
        <f t="shared" ref="H84:J86" si="2">D84-H79</f>
        <v>1</v>
      </c>
      <c r="I84" s="100">
        <f t="shared" si="2"/>
        <v>-0.239478781671639</v>
      </c>
      <c r="J84" s="308">
        <f t="shared" si="2"/>
        <v>0</v>
      </c>
      <c r="K84" s="448"/>
      <c r="L84" s="95" t="s">
        <v>264</v>
      </c>
      <c r="M84" s="96">
        <v>1.17241379310345</v>
      </c>
      <c r="N84" s="100">
        <v>0.33031556092639902</v>
      </c>
      <c r="O84" s="308">
        <v>0.21338686766619799</v>
      </c>
      <c r="P84" s="99" t="s">
        <v>268</v>
      </c>
      <c r="Q84" s="135">
        <v>148</v>
      </c>
      <c r="R84" s="448"/>
    </row>
    <row r="85" spans="1:18" ht="12.75" customHeight="1">
      <c r="A85" s="5"/>
      <c r="B85" s="28"/>
      <c r="C85" s="328"/>
      <c r="D85" s="401">
        <v>0</v>
      </c>
      <c r="E85" s="381">
        <v>1</v>
      </c>
      <c r="F85" s="449">
        <v>0</v>
      </c>
      <c r="G85" s="99" t="s">
        <v>264</v>
      </c>
      <c r="H85" s="96">
        <f t="shared" si="2"/>
        <v>-0.52196691133744599</v>
      </c>
      <c r="I85" s="100">
        <f t="shared" si="2"/>
        <v>1</v>
      </c>
      <c r="J85" s="308">
        <f t="shared" si="2"/>
        <v>-0.64600912856704495</v>
      </c>
      <c r="K85" s="448"/>
      <c r="L85" s="328"/>
      <c r="M85" s="96">
        <v>0.71995436046544203</v>
      </c>
      <c r="N85" s="100">
        <v>1.3793103448275901</v>
      </c>
      <c r="O85" s="308">
        <v>0.89104707388558002</v>
      </c>
      <c r="P85" s="152"/>
      <c r="Q85" s="135">
        <v>31</v>
      </c>
      <c r="R85" s="448"/>
    </row>
    <row r="86" spans="1:18" ht="12.75" customHeight="1">
      <c r="A86" s="5"/>
      <c r="B86" s="28"/>
      <c r="C86" s="328"/>
      <c r="D86" s="401">
        <v>0</v>
      </c>
      <c r="E86" s="381">
        <v>0</v>
      </c>
      <c r="F86" s="449">
        <v>1</v>
      </c>
      <c r="G86" s="152"/>
      <c r="H86" s="96">
        <f t="shared" si="2"/>
        <v>0</v>
      </c>
      <c r="I86" s="100">
        <f t="shared" si="2"/>
        <v>-0.23219486129046599</v>
      </c>
      <c r="J86" s="308">
        <f t="shared" si="2"/>
        <v>1</v>
      </c>
      <c r="K86" s="448"/>
      <c r="L86" s="328"/>
      <c r="M86" s="96">
        <v>0.16716970286374</v>
      </c>
      <c r="N86" s="100">
        <v>0.320268774193747</v>
      </c>
      <c r="O86" s="308">
        <v>1.2068965517241399</v>
      </c>
      <c r="P86" s="152"/>
      <c r="Q86" s="135">
        <v>72</v>
      </c>
      <c r="R86" s="448"/>
    </row>
    <row r="87" spans="1:18" ht="12.75" customHeight="1">
      <c r="A87" s="5"/>
      <c r="B87" s="28"/>
      <c r="C87" s="28"/>
      <c r="D87" s="28"/>
      <c r="E87" s="28"/>
      <c r="F87" s="28"/>
      <c r="G87" s="28"/>
      <c r="H87" s="28"/>
      <c r="I87" s="28"/>
      <c r="J87" s="28"/>
      <c r="K87" s="28"/>
      <c r="L87" s="28"/>
      <c r="M87" s="28"/>
      <c r="N87" s="28"/>
      <c r="O87" s="28"/>
      <c r="P87" s="28"/>
      <c r="Q87" s="28"/>
      <c r="R87" s="28"/>
    </row>
    <row r="88" spans="1:18" ht="12.75" customHeight="1">
      <c r="A88" s="5"/>
      <c r="B88" s="28"/>
      <c r="C88" s="95" t="s">
        <v>264</v>
      </c>
      <c r="D88" s="143">
        <v>199.12087823999499</v>
      </c>
      <c r="E88" s="448"/>
      <c r="F88" s="28"/>
      <c r="G88" s="28"/>
      <c r="H88" s="28"/>
      <c r="I88" s="28"/>
      <c r="J88" s="28"/>
      <c r="K88" s="28"/>
      <c r="L88" s="28"/>
      <c r="M88" s="28"/>
      <c r="N88" s="28"/>
      <c r="O88" s="28"/>
      <c r="P88" s="28"/>
      <c r="Q88" s="28"/>
      <c r="R88" s="28"/>
    </row>
    <row r="89" spans="1:18" ht="12.75" customHeight="1">
      <c r="A89" s="5"/>
      <c r="B89" s="28"/>
      <c r="C89" s="328"/>
      <c r="D89" s="143">
        <v>213.467255358302</v>
      </c>
      <c r="E89" s="448"/>
      <c r="F89" s="28"/>
      <c r="G89" s="28"/>
      <c r="H89" s="28"/>
      <c r="I89" s="28"/>
      <c r="J89" s="28"/>
      <c r="K89" s="28"/>
      <c r="L89" s="28"/>
      <c r="M89" s="28"/>
      <c r="N89" s="28"/>
      <c r="O89" s="28"/>
      <c r="P89" s="28"/>
      <c r="Q89" s="28"/>
      <c r="R89" s="28"/>
    </row>
    <row r="90" spans="1:18" ht="12.75" customHeight="1">
      <c r="A90" s="5"/>
      <c r="B90" s="28"/>
      <c r="C90" s="328"/>
      <c r="D90" s="143">
        <v>121.565999747978</v>
      </c>
      <c r="E90" s="448"/>
      <c r="F90" s="28"/>
      <c r="G90" s="28"/>
      <c r="H90" s="28"/>
      <c r="I90" s="28"/>
      <c r="J90" s="28"/>
      <c r="K90" s="28"/>
      <c r="L90" s="28"/>
      <c r="M90" s="28"/>
      <c r="N90" s="28"/>
      <c r="O90" s="28"/>
      <c r="P90" s="28"/>
      <c r="Q90" s="28"/>
      <c r="R90" s="28"/>
    </row>
    <row r="91" spans="1:18" ht="12.75" customHeight="1">
      <c r="A91" s="5"/>
      <c r="B91" s="28"/>
      <c r="C91" s="28"/>
      <c r="D91" s="28"/>
      <c r="E91" s="28"/>
      <c r="F91" s="28"/>
      <c r="G91" s="28"/>
      <c r="H91" s="28"/>
      <c r="I91" s="28"/>
      <c r="J91" s="6"/>
      <c r="K91" s="6"/>
      <c r="L91" s="6"/>
      <c r="M91" s="6"/>
      <c r="N91" s="6"/>
      <c r="O91" s="6"/>
      <c r="P91" s="6"/>
      <c r="Q91" s="6"/>
      <c r="R91" s="28"/>
    </row>
    <row r="92" spans="1:18" s="580" customFormat="1" ht="15.75" customHeight="1">
      <c r="A92" s="5"/>
      <c r="B92" s="585" t="s">
        <v>14</v>
      </c>
      <c r="C92" s="585"/>
      <c r="D92" s="585"/>
      <c r="E92" s="585"/>
      <c r="F92" s="585"/>
      <c r="G92" s="585"/>
      <c r="H92" s="656"/>
      <c r="I92" s="656"/>
      <c r="J92" s="586" t="s">
        <v>15</v>
      </c>
      <c r="K92" s="586"/>
      <c r="L92" s="586"/>
      <c r="M92" s="586"/>
      <c r="N92" s="586"/>
      <c r="O92" s="586"/>
      <c r="P92" s="586"/>
      <c r="Q92" s="586"/>
      <c r="R92" s="162"/>
    </row>
    <row r="93" spans="1:18" s="580" customFormat="1" ht="12.75" customHeight="1"/>
  </sheetData>
  <mergeCells count="11">
    <mergeCell ref="C10:Q10"/>
    <mergeCell ref="J7:O7"/>
    <mergeCell ref="P7:Q7"/>
    <mergeCell ref="B7:I7"/>
    <mergeCell ref="J92:O92"/>
    <mergeCell ref="P92:Q92"/>
    <mergeCell ref="B92:G92"/>
    <mergeCell ref="H92:I92"/>
    <mergeCell ref="P13:Q13"/>
    <mergeCell ref="B13:O13"/>
    <mergeCell ref="C42:M43"/>
  </mergeCells>
  <hyperlinks>
    <hyperlink ref="Q4" location="Índice!A1" display="Volver al índice" xr:uid="{00000000-0004-0000-0F00-000001000000}"/>
    <hyperlink ref="B4" location="Ejercicios!A1" display="Volver a ejercicios" xr:uid="{A48D7C36-22B4-405A-B729-A81397E26470}"/>
  </hyperlinks>
  <pageMargins left="0.75" right="0.75" top="1" bottom="1" header="0.5" footer="0.5"/>
  <pageSetup scale="77" orientation="landscape"/>
  <headerFooter>
    <oddFooter>&amp;R&amp;"Arial,Regular"&amp;10&amp;K000000Rta_14.13</oddFooter>
  </headerFooter>
  <ignoredErrors>
    <ignoredError sqref="B10"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79"/>
  <sheetViews>
    <sheetView showGridLines="0" topLeftCell="A15" workbookViewId="0">
      <selection activeCell="B34" sqref="B34"/>
    </sheetView>
  </sheetViews>
  <sheetFormatPr baseColWidth="10" defaultColWidth="10.85546875" defaultRowHeight="12.75" customHeight="1"/>
  <cols>
    <col min="1" max="1" width="9.140625" style="1" customWidth="1"/>
    <col min="2" max="2" width="10.42578125" style="1" customWidth="1"/>
    <col min="3" max="3" width="3.42578125" style="1" customWidth="1"/>
    <col min="4" max="4" width="14.42578125" style="1" customWidth="1"/>
    <col min="5" max="5" width="13" style="1" customWidth="1"/>
    <col min="6" max="6" width="12.5703125" style="1" customWidth="1"/>
    <col min="7" max="7" width="9.42578125" style="1" customWidth="1"/>
    <col min="8" max="8" width="11.5703125" style="1" customWidth="1"/>
    <col min="9" max="9" width="12.5703125" style="1" customWidth="1"/>
    <col min="10" max="10" width="10.85546875" style="1" customWidth="1"/>
    <col min="11" max="11" width="9.42578125" style="1" customWidth="1"/>
    <col min="12" max="12" width="13.42578125" style="1" customWidth="1"/>
    <col min="13" max="13" width="11" style="1" customWidth="1"/>
    <col min="14" max="14" width="9.42578125" style="1" customWidth="1"/>
    <col min="15" max="16" width="10.85546875" style="1" customWidth="1"/>
    <col min="17" max="18" width="10.85546875" style="580" customWidth="1"/>
    <col min="19" max="16384" width="10.85546875" style="1"/>
  </cols>
  <sheetData>
    <row r="1" spans="1:17" ht="13.7" customHeight="1">
      <c r="A1" s="2"/>
      <c r="B1" s="3"/>
      <c r="C1" s="3"/>
      <c r="D1" s="3"/>
      <c r="E1" s="3"/>
      <c r="F1" s="3"/>
      <c r="G1" s="3"/>
      <c r="H1" s="3"/>
      <c r="I1" s="3"/>
      <c r="J1" s="3"/>
      <c r="K1" s="3"/>
      <c r="L1" s="3"/>
      <c r="M1" s="3"/>
      <c r="N1" s="3"/>
      <c r="O1" s="228"/>
      <c r="P1" s="228"/>
      <c r="Q1" s="228"/>
    </row>
    <row r="2" spans="1:17" ht="13.7" customHeight="1">
      <c r="A2" s="5"/>
      <c r="B2" s="6"/>
      <c r="C2" s="9"/>
      <c r="D2" s="9"/>
      <c r="E2" s="9"/>
      <c r="F2" s="9"/>
      <c r="G2" s="9"/>
      <c r="H2" s="6"/>
      <c r="I2" s="6"/>
      <c r="J2" s="6"/>
      <c r="K2" s="6"/>
      <c r="L2" s="6"/>
      <c r="M2" s="6"/>
      <c r="N2" s="88"/>
      <c r="O2" s="312" t="s">
        <v>1</v>
      </c>
      <c r="P2" s="233"/>
      <c r="Q2" s="233"/>
    </row>
    <row r="3" spans="1:17" ht="13.7" customHeight="1">
      <c r="A3" s="5"/>
      <c r="B3" s="88"/>
      <c r="C3" s="6"/>
      <c r="D3" s="6"/>
      <c r="E3" s="6"/>
      <c r="F3" s="6"/>
      <c r="G3" s="6"/>
      <c r="H3" s="6"/>
      <c r="I3" s="6"/>
      <c r="J3" s="6"/>
      <c r="K3" s="6"/>
      <c r="L3" s="6"/>
      <c r="M3" s="6"/>
      <c r="N3" s="88"/>
      <c r="O3" s="230"/>
      <c r="P3" s="233"/>
      <c r="Q3" s="233"/>
    </row>
    <row r="4" spans="1:17" ht="13.7" customHeight="1">
      <c r="A4" s="5"/>
      <c r="B4" s="575" t="s">
        <v>389</v>
      </c>
      <c r="C4" s="6"/>
      <c r="D4" s="6"/>
      <c r="E4" s="6"/>
      <c r="F4" s="6"/>
      <c r="G4" s="30"/>
      <c r="H4" s="6"/>
      <c r="I4" s="6"/>
      <c r="J4" s="6"/>
      <c r="K4" s="6"/>
      <c r="L4" s="6"/>
      <c r="M4" s="6"/>
      <c r="N4" s="208"/>
      <c r="O4" s="577" t="s">
        <v>373</v>
      </c>
      <c r="P4" s="233"/>
      <c r="Q4" s="233"/>
    </row>
    <row r="5" spans="1:17" ht="12.75" customHeight="1">
      <c r="A5" s="5"/>
      <c r="B5" s="89"/>
      <c r="C5" s="6"/>
      <c r="D5" s="6"/>
      <c r="E5" s="6"/>
      <c r="F5" s="6"/>
      <c r="G5" s="30"/>
      <c r="H5" s="6"/>
      <c r="I5" s="6"/>
      <c r="J5" s="6"/>
      <c r="K5" s="6"/>
      <c r="L5" s="6"/>
      <c r="M5" s="6"/>
      <c r="N5" s="208"/>
      <c r="O5" s="232"/>
      <c r="P5" s="233"/>
      <c r="Q5" s="233"/>
    </row>
    <row r="6" spans="1:17" ht="12.75" customHeight="1">
      <c r="A6" s="5"/>
      <c r="B6" s="6"/>
      <c r="C6" s="6"/>
      <c r="D6" s="6"/>
      <c r="E6" s="6"/>
      <c r="F6" s="6"/>
      <c r="G6" s="6"/>
      <c r="H6" s="6"/>
      <c r="I6" s="6"/>
      <c r="J6" s="6"/>
      <c r="K6" s="6"/>
      <c r="L6" s="6"/>
      <c r="M6" s="6"/>
      <c r="N6" s="208"/>
      <c r="O6" s="231"/>
      <c r="P6" s="233"/>
      <c r="Q6" s="233"/>
    </row>
    <row r="7" spans="1:17" ht="18.75" customHeight="1">
      <c r="A7" s="5"/>
      <c r="B7" s="585" t="s">
        <v>65</v>
      </c>
      <c r="C7" s="585"/>
      <c r="D7" s="585"/>
      <c r="E7" s="585"/>
      <c r="F7" s="585"/>
      <c r="G7" s="585"/>
      <c r="H7" s="585"/>
      <c r="I7" s="586"/>
      <c r="J7" s="586"/>
      <c r="K7" s="586"/>
      <c r="L7" s="586"/>
      <c r="M7" s="586"/>
      <c r="N7" s="586"/>
      <c r="O7" s="578"/>
      <c r="P7" s="233"/>
      <c r="Q7" s="233"/>
    </row>
    <row r="8" spans="1:17" ht="12.75" customHeight="1">
      <c r="A8" s="5"/>
      <c r="B8" s="314"/>
      <c r="C8" s="314"/>
      <c r="D8" s="314"/>
      <c r="E8" s="314"/>
      <c r="F8" s="314"/>
      <c r="G8" s="314"/>
      <c r="H8" s="314"/>
      <c r="I8" s="450"/>
      <c r="J8" s="450"/>
      <c r="K8" s="450"/>
      <c r="L8" s="450"/>
      <c r="M8" s="450"/>
      <c r="N8" s="450"/>
      <c r="O8" s="316"/>
      <c r="P8" s="233"/>
      <c r="Q8" s="233"/>
    </row>
    <row r="9" spans="1:17" ht="12.75" customHeight="1">
      <c r="A9" s="5"/>
      <c r="B9" s="314"/>
      <c r="C9" s="314"/>
      <c r="D9" s="314"/>
      <c r="E9" s="314"/>
      <c r="F9" s="314"/>
      <c r="G9" s="314"/>
      <c r="H9" s="314"/>
      <c r="I9" s="6"/>
      <c r="J9" s="6"/>
      <c r="K9" s="6"/>
      <c r="L9" s="6"/>
      <c r="M9" s="6"/>
      <c r="N9" s="6"/>
      <c r="O9" s="233"/>
      <c r="P9" s="233"/>
      <c r="Q9" s="233"/>
    </row>
    <row r="10" spans="1:17" ht="13.7" customHeight="1">
      <c r="A10" s="5"/>
      <c r="B10" s="24" t="s">
        <v>269</v>
      </c>
      <c r="C10" s="657" t="s">
        <v>270</v>
      </c>
      <c r="D10" s="658"/>
      <c r="E10" s="658"/>
      <c r="F10" s="658"/>
      <c r="G10" s="658"/>
      <c r="H10" s="658"/>
      <c r="I10" s="658"/>
      <c r="J10" s="658"/>
      <c r="K10" s="658"/>
      <c r="L10" s="658"/>
      <c r="M10" s="658"/>
      <c r="N10" s="658"/>
      <c r="O10" s="658"/>
      <c r="P10" s="233"/>
      <c r="Q10" s="233"/>
    </row>
    <row r="11" spans="1:17" ht="13.7" customHeight="1">
      <c r="A11" s="5"/>
      <c r="B11" s="20"/>
      <c r="C11" s="451"/>
      <c r="D11" s="451"/>
      <c r="E11" s="451"/>
      <c r="F11" s="451"/>
      <c r="G11" s="451"/>
      <c r="H11" s="451"/>
      <c r="I11" s="451"/>
      <c r="J11" s="451"/>
      <c r="K11" s="451"/>
      <c r="L11" s="451"/>
      <c r="M11" s="451"/>
      <c r="N11" s="451"/>
      <c r="O11" s="451"/>
      <c r="P11" s="233"/>
      <c r="Q11" s="233"/>
    </row>
    <row r="12" spans="1:17" ht="12.75" customHeight="1">
      <c r="A12" s="5"/>
      <c r="B12" s="20"/>
      <c r="C12" s="596" t="s">
        <v>62</v>
      </c>
      <c r="D12" s="597"/>
      <c r="E12" s="597"/>
      <c r="F12" s="597"/>
      <c r="G12" s="597"/>
      <c r="H12" s="597"/>
      <c r="I12" s="597"/>
      <c r="J12" s="597"/>
      <c r="K12" s="597"/>
      <c r="L12" s="597"/>
      <c r="M12" s="597"/>
      <c r="N12" s="597"/>
      <c r="O12" s="597"/>
      <c r="P12" s="233"/>
      <c r="Q12" s="233"/>
    </row>
    <row r="13" spans="1:17" ht="13.7" customHeight="1">
      <c r="A13" s="5"/>
      <c r="B13" s="20"/>
      <c r="C13" s="452"/>
      <c r="D13" s="20"/>
      <c r="E13" s="81"/>
      <c r="F13" s="81"/>
      <c r="G13" s="81"/>
      <c r="H13" s="81"/>
      <c r="I13" s="81"/>
      <c r="J13" s="451"/>
      <c r="K13" s="451"/>
      <c r="L13" s="451"/>
      <c r="M13" s="451"/>
      <c r="N13" s="451"/>
      <c r="O13" s="451"/>
      <c r="P13" s="233"/>
      <c r="Q13" s="233"/>
    </row>
    <row r="14" spans="1:17" ht="13.7" customHeight="1">
      <c r="A14" s="5"/>
      <c r="B14" s="20"/>
      <c r="C14" s="602" t="s">
        <v>63</v>
      </c>
      <c r="D14" s="603"/>
      <c r="E14" s="603"/>
      <c r="F14" s="603"/>
      <c r="G14" s="603"/>
      <c r="H14" s="603"/>
      <c r="I14" s="603"/>
      <c r="J14" s="451"/>
      <c r="K14" s="451"/>
      <c r="L14" s="451"/>
      <c r="M14" s="451"/>
      <c r="N14" s="451"/>
      <c r="O14" s="451"/>
      <c r="P14" s="233"/>
      <c r="Q14" s="233"/>
    </row>
    <row r="15" spans="1:17" ht="13.7" customHeight="1">
      <c r="A15" s="5"/>
      <c r="B15" s="20"/>
      <c r="C15" s="54"/>
      <c r="D15" s="54"/>
      <c r="E15" s="54"/>
      <c r="F15" s="54"/>
      <c r="G15" s="54"/>
      <c r="H15" s="54"/>
      <c r="I15" s="54"/>
      <c r="J15" s="453"/>
      <c r="K15" s="453"/>
      <c r="L15" s="453"/>
      <c r="M15" s="453"/>
      <c r="N15" s="453"/>
      <c r="O15" s="453"/>
      <c r="P15" s="233"/>
      <c r="Q15" s="233"/>
    </row>
    <row r="16" spans="1:17" ht="18.75" customHeight="1">
      <c r="A16" s="5"/>
      <c r="B16" s="6"/>
      <c r="C16" s="48" t="s">
        <v>271</v>
      </c>
      <c r="D16" s="51"/>
      <c r="E16" s="51"/>
      <c r="F16" s="51"/>
      <c r="G16" s="51"/>
      <c r="H16" s="51"/>
      <c r="I16" s="51"/>
      <c r="J16" s="51"/>
      <c r="K16" s="51"/>
      <c r="L16" s="51"/>
      <c r="M16" s="51"/>
      <c r="N16" s="51"/>
      <c r="O16" s="323"/>
      <c r="P16" s="233"/>
      <c r="Q16" s="233"/>
    </row>
    <row r="17" spans="1:17" ht="17.45" customHeight="1">
      <c r="A17" s="5"/>
      <c r="B17" s="319"/>
      <c r="C17" s="51"/>
      <c r="D17" s="51"/>
      <c r="E17" s="51"/>
      <c r="F17" s="51"/>
      <c r="G17" s="51"/>
      <c r="H17" s="51"/>
      <c r="I17" s="51"/>
      <c r="J17" s="51"/>
      <c r="K17" s="51"/>
      <c r="L17" s="51"/>
      <c r="M17" s="51"/>
      <c r="N17" s="51"/>
      <c r="O17" s="323"/>
      <c r="P17" s="233"/>
      <c r="Q17" s="233"/>
    </row>
    <row r="18" spans="1:17" ht="17.45" customHeight="1">
      <c r="A18" s="5"/>
      <c r="B18" s="319"/>
      <c r="C18" s="51"/>
      <c r="D18" s="51"/>
      <c r="E18" s="49" t="s">
        <v>26</v>
      </c>
      <c r="F18" s="49" t="s">
        <v>27</v>
      </c>
      <c r="G18" s="49" t="s">
        <v>28</v>
      </c>
      <c r="H18" s="49" t="s">
        <v>272</v>
      </c>
      <c r="I18" s="49" t="s">
        <v>273</v>
      </c>
      <c r="J18" s="49" t="s">
        <v>274</v>
      </c>
      <c r="K18" s="49" t="s">
        <v>275</v>
      </c>
      <c r="L18" s="49" t="s">
        <v>276</v>
      </c>
      <c r="M18" s="49" t="s">
        <v>277</v>
      </c>
      <c r="N18" s="49" t="s">
        <v>87</v>
      </c>
      <c r="O18" s="323"/>
      <c r="P18" s="233"/>
      <c r="Q18" s="233"/>
    </row>
    <row r="19" spans="1:17" ht="17.45" customHeight="1">
      <c r="A19" s="5"/>
      <c r="B19" s="319"/>
      <c r="C19" s="51"/>
      <c r="D19" s="51"/>
      <c r="E19" s="50">
        <v>1</v>
      </c>
      <c r="F19" s="50">
        <v>2</v>
      </c>
      <c r="G19" s="50">
        <v>3</v>
      </c>
      <c r="H19" s="50">
        <v>4</v>
      </c>
      <c r="I19" s="50">
        <v>5</v>
      </c>
      <c r="J19" s="50">
        <v>6</v>
      </c>
      <c r="K19" s="50">
        <v>7</v>
      </c>
      <c r="L19" s="50">
        <v>8</v>
      </c>
      <c r="M19" s="50">
        <v>9</v>
      </c>
      <c r="N19" s="102"/>
      <c r="O19" s="323"/>
      <c r="P19" s="233"/>
      <c r="Q19" s="233"/>
    </row>
    <row r="20" spans="1:17" ht="17.45" customHeight="1">
      <c r="A20" s="5"/>
      <c r="B20" s="319"/>
      <c r="C20" s="51"/>
      <c r="D20" s="51"/>
      <c r="E20" s="75"/>
      <c r="F20" s="75"/>
      <c r="G20" s="75"/>
      <c r="H20" s="75"/>
      <c r="I20" s="75"/>
      <c r="J20" s="75"/>
      <c r="K20" s="75"/>
      <c r="L20" s="75"/>
      <c r="M20" s="75"/>
      <c r="N20" s="75"/>
      <c r="O20" s="323"/>
      <c r="P20" s="233"/>
      <c r="Q20" s="233"/>
    </row>
    <row r="21" spans="1:17" ht="17.45" customHeight="1">
      <c r="A21" s="5"/>
      <c r="B21" s="319"/>
      <c r="C21" s="196">
        <v>1</v>
      </c>
      <c r="D21" s="101" t="s">
        <v>26</v>
      </c>
      <c r="E21" s="454">
        <v>136.94900000000001</v>
      </c>
      <c r="F21" s="455">
        <v>4435.817</v>
      </c>
      <c r="G21" s="455">
        <v>343.14100000000002</v>
      </c>
      <c r="H21" s="455">
        <v>0</v>
      </c>
      <c r="I21" s="455">
        <v>0</v>
      </c>
      <c r="J21" s="456">
        <v>2415.7489999999998</v>
      </c>
      <c r="K21" s="454">
        <v>0</v>
      </c>
      <c r="L21" s="455">
        <v>887.32</v>
      </c>
      <c r="M21" s="455">
        <v>2344.1709999999998</v>
      </c>
      <c r="N21" s="456">
        <v>10563.147000000001</v>
      </c>
      <c r="O21" s="457"/>
      <c r="P21" s="458"/>
      <c r="Q21" s="233"/>
    </row>
    <row r="22" spans="1:17" ht="17.45" customHeight="1">
      <c r="A22" s="5"/>
      <c r="B22" s="319"/>
      <c r="C22" s="196">
        <v>2</v>
      </c>
      <c r="D22" s="101" t="s">
        <v>27</v>
      </c>
      <c r="E22" s="459">
        <v>1608.1949999999999</v>
      </c>
      <c r="F22" s="460">
        <v>6708.7510000000002</v>
      </c>
      <c r="G22" s="460">
        <v>3361.09</v>
      </c>
      <c r="H22" s="460">
        <v>0</v>
      </c>
      <c r="I22" s="460">
        <v>0</v>
      </c>
      <c r="J22" s="461">
        <v>10386.234</v>
      </c>
      <c r="K22" s="459">
        <v>0</v>
      </c>
      <c r="L22" s="460">
        <v>5090.9809999999998</v>
      </c>
      <c r="M22" s="460">
        <v>2930.395</v>
      </c>
      <c r="N22" s="461">
        <v>30085.646000000001</v>
      </c>
      <c r="O22" s="457"/>
      <c r="P22" s="458"/>
      <c r="Q22" s="233"/>
    </row>
    <row r="23" spans="1:17" ht="17.45" customHeight="1">
      <c r="A23" s="5"/>
      <c r="B23" s="319"/>
      <c r="C23" s="196">
        <v>3</v>
      </c>
      <c r="D23" s="101" t="s">
        <v>28</v>
      </c>
      <c r="E23" s="459">
        <v>1270.3197667853201</v>
      </c>
      <c r="F23" s="460">
        <v>5779.5061001058202</v>
      </c>
      <c r="G23" s="460">
        <v>3498.8361331088599</v>
      </c>
      <c r="H23" s="460">
        <v>0</v>
      </c>
      <c r="I23" s="460">
        <v>0</v>
      </c>
      <c r="J23" s="461">
        <v>10330.646000000001</v>
      </c>
      <c r="K23" s="459">
        <v>3965.1039999999998</v>
      </c>
      <c r="L23" s="460">
        <v>-215.03100000000001</v>
      </c>
      <c r="M23" s="460">
        <v>660.92700000000002</v>
      </c>
      <c r="N23" s="461">
        <v>25290.308000000001</v>
      </c>
      <c r="O23" s="457"/>
      <c r="P23" s="458"/>
      <c r="Q23" s="233"/>
    </row>
    <row r="24" spans="1:17" ht="17.45" customHeight="1">
      <c r="A24" s="5"/>
      <c r="B24" s="319"/>
      <c r="C24" s="196">
        <v>4</v>
      </c>
      <c r="D24" s="101" t="s">
        <v>272</v>
      </c>
      <c r="E24" s="459">
        <v>2438.2089999999998</v>
      </c>
      <c r="F24" s="460">
        <v>2944.2179999999998</v>
      </c>
      <c r="G24" s="460">
        <v>8100.9009999999998</v>
      </c>
      <c r="H24" s="460">
        <v>0</v>
      </c>
      <c r="I24" s="460">
        <v>0</v>
      </c>
      <c r="J24" s="461">
        <v>0</v>
      </c>
      <c r="K24" s="459">
        <v>0</v>
      </c>
      <c r="L24" s="460">
        <v>0</v>
      </c>
      <c r="M24" s="460">
        <v>17.010000000000002</v>
      </c>
      <c r="N24" s="461">
        <v>13500.338</v>
      </c>
      <c r="O24" s="457"/>
      <c r="P24" s="458"/>
      <c r="Q24" s="233"/>
    </row>
    <row r="25" spans="1:17" ht="17.45" customHeight="1">
      <c r="A25" s="5"/>
      <c r="B25" s="319"/>
      <c r="C25" s="196">
        <v>5</v>
      </c>
      <c r="D25" s="101" t="s">
        <v>273</v>
      </c>
      <c r="E25" s="459">
        <v>4687.4542332146802</v>
      </c>
      <c r="F25" s="460">
        <v>3780.2528998941798</v>
      </c>
      <c r="G25" s="460">
        <v>8328.5558668911399</v>
      </c>
      <c r="H25" s="460">
        <v>0</v>
      </c>
      <c r="I25" s="460">
        <v>0</v>
      </c>
      <c r="J25" s="461">
        <v>0</v>
      </c>
      <c r="K25" s="459">
        <v>0</v>
      </c>
      <c r="L25" s="460">
        <v>0</v>
      </c>
      <c r="M25" s="460">
        <v>375.41381519999999</v>
      </c>
      <c r="N25" s="461">
        <v>17171.6768152</v>
      </c>
      <c r="O25" s="457"/>
      <c r="P25" s="458"/>
      <c r="Q25" s="233"/>
    </row>
    <row r="26" spans="1:17" ht="17.45" customHeight="1">
      <c r="A26" s="5"/>
      <c r="B26" s="319"/>
      <c r="C26" s="196">
        <v>6</v>
      </c>
      <c r="D26" s="101" t="s">
        <v>274</v>
      </c>
      <c r="E26" s="462">
        <v>0</v>
      </c>
      <c r="F26" s="71">
        <v>0</v>
      </c>
      <c r="G26" s="463">
        <v>0</v>
      </c>
      <c r="H26" s="463">
        <v>13438.013000000001</v>
      </c>
      <c r="I26" s="463">
        <v>15793.674903700001</v>
      </c>
      <c r="J26" s="464">
        <v>0</v>
      </c>
      <c r="K26" s="459">
        <v>1428.5168579000101</v>
      </c>
      <c r="L26" s="460">
        <v>0</v>
      </c>
      <c r="M26" s="460">
        <v>1179.6769999999999</v>
      </c>
      <c r="N26" s="461">
        <v>31839.881761600001</v>
      </c>
      <c r="O26" s="457"/>
      <c r="P26" s="458"/>
      <c r="Q26" s="233"/>
    </row>
    <row r="27" spans="1:17" ht="17.45" customHeight="1">
      <c r="A27" s="5"/>
      <c r="B27" s="319"/>
      <c r="C27" s="196">
        <v>7</v>
      </c>
      <c r="D27" s="101" t="s">
        <v>275</v>
      </c>
      <c r="E27" s="454">
        <v>77.484999999999999</v>
      </c>
      <c r="F27" s="70">
        <v>1967.8240000000001</v>
      </c>
      <c r="G27" s="455">
        <v>1190.146</v>
      </c>
      <c r="H27" s="455">
        <v>0</v>
      </c>
      <c r="I27" s="455">
        <v>0</v>
      </c>
      <c r="J27" s="455">
        <v>4275.1327615999999</v>
      </c>
      <c r="K27" s="460">
        <v>0</v>
      </c>
      <c r="L27" s="460">
        <v>0</v>
      </c>
      <c r="M27" s="460">
        <v>6.1239999999999997</v>
      </c>
      <c r="N27" s="461">
        <v>7516.7117615999996</v>
      </c>
      <c r="O27" s="457"/>
      <c r="P27" s="458"/>
      <c r="Q27" s="233"/>
    </row>
    <row r="28" spans="1:17" ht="17.45" customHeight="1">
      <c r="A28" s="5"/>
      <c r="B28" s="319"/>
      <c r="C28" s="196">
        <v>8</v>
      </c>
      <c r="D28" s="101" t="s">
        <v>278</v>
      </c>
      <c r="E28" s="459">
        <v>0</v>
      </c>
      <c r="F28" s="460">
        <v>0</v>
      </c>
      <c r="G28" s="460">
        <v>0</v>
      </c>
      <c r="H28" s="460">
        <v>0</v>
      </c>
      <c r="I28" s="460">
        <v>0</v>
      </c>
      <c r="J28" s="460">
        <v>4487.8440000000001</v>
      </c>
      <c r="K28" s="460">
        <v>1880.8879999999999</v>
      </c>
      <c r="L28" s="460">
        <v>551.726</v>
      </c>
      <c r="M28" s="460">
        <v>-605.46199999999999</v>
      </c>
      <c r="N28" s="461">
        <v>6314.9960000000001</v>
      </c>
      <c r="O28" s="457"/>
      <c r="P28" s="458"/>
      <c r="Q28" s="233"/>
    </row>
    <row r="29" spans="1:17" ht="17.45" customHeight="1">
      <c r="A29" s="5"/>
      <c r="B29" s="319"/>
      <c r="C29" s="196">
        <v>9</v>
      </c>
      <c r="D29" s="101" t="s">
        <v>277</v>
      </c>
      <c r="E29" s="459">
        <v>344.53500000000003</v>
      </c>
      <c r="F29" s="460">
        <v>4469.277</v>
      </c>
      <c r="G29" s="460">
        <v>467.63799999999998</v>
      </c>
      <c r="H29" s="460">
        <v>62.325000000000003</v>
      </c>
      <c r="I29" s="460">
        <v>1378.0019115</v>
      </c>
      <c r="J29" s="460">
        <v>-55.723999999999997</v>
      </c>
      <c r="K29" s="460">
        <v>242.20308850000001</v>
      </c>
      <c r="L29" s="460">
        <v>0</v>
      </c>
      <c r="M29" s="460">
        <v>0</v>
      </c>
      <c r="N29" s="461">
        <v>6908.2560000000003</v>
      </c>
      <c r="O29" s="457"/>
      <c r="P29" s="458"/>
      <c r="Q29" s="233"/>
    </row>
    <row r="30" spans="1:17" ht="17.45" customHeight="1">
      <c r="A30" s="5"/>
      <c r="B30" s="319"/>
      <c r="C30" s="51"/>
      <c r="D30" s="101" t="s">
        <v>87</v>
      </c>
      <c r="E30" s="462">
        <v>10563.147000000001</v>
      </c>
      <c r="F30" s="463">
        <v>30085.646000000001</v>
      </c>
      <c r="G30" s="463">
        <v>25290.308000000001</v>
      </c>
      <c r="H30" s="463">
        <v>13500.338</v>
      </c>
      <c r="I30" s="463">
        <v>17171.6768152</v>
      </c>
      <c r="J30" s="463">
        <v>31839.881761600001</v>
      </c>
      <c r="K30" s="463">
        <v>7516.7119464000098</v>
      </c>
      <c r="L30" s="463">
        <v>6314.9960000000001</v>
      </c>
      <c r="M30" s="463">
        <v>6908.2558152000001</v>
      </c>
      <c r="N30" s="464"/>
      <c r="O30" s="406"/>
      <c r="P30" s="233"/>
      <c r="Q30" s="233"/>
    </row>
    <row r="31" spans="1:17" ht="12.75" customHeight="1">
      <c r="A31" s="5"/>
      <c r="B31" s="319"/>
      <c r="C31" s="51"/>
      <c r="D31" s="51"/>
      <c r="E31" s="60"/>
      <c r="F31" s="60"/>
      <c r="G31" s="60"/>
      <c r="H31" s="60"/>
      <c r="I31" s="60"/>
      <c r="J31" s="60"/>
      <c r="K31" s="60"/>
      <c r="L31" s="60"/>
      <c r="M31" s="60"/>
      <c r="N31" s="60"/>
      <c r="O31" s="323"/>
      <c r="P31" s="233"/>
      <c r="Q31" s="233"/>
    </row>
    <row r="32" spans="1:17" ht="12.75" customHeight="1">
      <c r="A32" s="5"/>
      <c r="B32" s="319"/>
      <c r="C32" s="51"/>
      <c r="D32" s="51"/>
      <c r="E32" s="51"/>
      <c r="F32" s="51"/>
      <c r="G32" s="51"/>
      <c r="H32" s="51"/>
      <c r="I32" s="51"/>
      <c r="J32" s="51"/>
      <c r="K32" s="51"/>
      <c r="L32" s="51"/>
      <c r="M32" s="51"/>
      <c r="N32" s="51"/>
      <c r="O32" s="323"/>
      <c r="P32" s="233"/>
      <c r="Q32" s="233"/>
    </row>
    <row r="33" spans="1:17" ht="18.75" customHeight="1">
      <c r="A33" s="5"/>
      <c r="B33" s="585" t="s">
        <v>234</v>
      </c>
      <c r="C33" s="585"/>
      <c r="D33" s="585"/>
      <c r="E33" s="585"/>
      <c r="F33" s="585"/>
      <c r="G33" s="585"/>
      <c r="H33" s="585"/>
      <c r="I33" s="585"/>
      <c r="J33" s="585"/>
      <c r="K33" s="585"/>
      <c r="L33" s="585"/>
      <c r="M33" s="585"/>
      <c r="N33" s="585"/>
      <c r="O33" s="585"/>
      <c r="P33" s="233"/>
      <c r="Q33" s="233"/>
    </row>
    <row r="34" spans="1:17" ht="17.45" customHeight="1">
      <c r="A34" s="5"/>
      <c r="B34" s="319"/>
      <c r="C34" s="51"/>
      <c r="D34" s="51"/>
      <c r="E34" s="75"/>
      <c r="F34" s="75"/>
      <c r="G34" s="51"/>
      <c r="H34" s="75"/>
      <c r="I34" s="75"/>
      <c r="J34" s="75"/>
      <c r="K34" s="75"/>
      <c r="L34" s="75"/>
      <c r="M34" s="75"/>
      <c r="N34" s="75"/>
      <c r="O34" s="323"/>
      <c r="P34" s="233"/>
      <c r="Q34" s="233"/>
    </row>
    <row r="35" spans="1:17" ht="17.45" customHeight="1">
      <c r="A35" s="5"/>
      <c r="B35" s="319"/>
      <c r="C35" s="51"/>
      <c r="D35" s="101" t="s">
        <v>279</v>
      </c>
      <c r="E35" s="465" t="s">
        <v>110</v>
      </c>
      <c r="F35" s="466">
        <f>SUM(J21:J23)</f>
        <v>23132.629000000001</v>
      </c>
      <c r="G35" s="467"/>
      <c r="H35" s="468" t="s">
        <v>280</v>
      </c>
      <c r="I35" s="469"/>
      <c r="J35" s="470" t="s">
        <v>281</v>
      </c>
      <c r="K35" s="394"/>
      <c r="L35" s="471"/>
      <c r="M35" s="394"/>
      <c r="N35" s="472">
        <f>J27/N26</f>
        <v>0.13426974363818014</v>
      </c>
      <c r="O35" s="406"/>
      <c r="P35" s="233"/>
      <c r="Q35" s="233"/>
    </row>
    <row r="36" spans="1:17" ht="17.45" customHeight="1">
      <c r="A36" s="5"/>
      <c r="B36" s="319"/>
      <c r="C36" s="51"/>
      <c r="D36" s="91"/>
      <c r="E36" s="473" t="s">
        <v>149</v>
      </c>
      <c r="F36" s="474">
        <f>K23</f>
        <v>3965.1039999999998</v>
      </c>
      <c r="G36" s="467"/>
      <c r="H36" s="475" t="s">
        <v>26</v>
      </c>
      <c r="I36" s="476">
        <f>E27/E30</f>
        <v>7.3354086618315538E-3</v>
      </c>
      <c r="J36" s="477" t="s">
        <v>282</v>
      </c>
      <c r="K36" s="394"/>
      <c r="L36" s="394"/>
      <c r="M36" s="394"/>
      <c r="N36" s="478">
        <f>M28</f>
        <v>-605.46199999999999</v>
      </c>
      <c r="O36" s="406"/>
      <c r="P36" s="233"/>
      <c r="Q36" s="233"/>
    </row>
    <row r="37" spans="1:17" ht="17.45" customHeight="1">
      <c r="A37" s="5"/>
      <c r="B37" s="319"/>
      <c r="C37" s="51"/>
      <c r="D37" s="91"/>
      <c r="E37" s="473" t="s">
        <v>111</v>
      </c>
      <c r="F37" s="474">
        <f>SUM(L21:L23)</f>
        <v>5763.2699999999995</v>
      </c>
      <c r="G37" s="467"/>
      <c r="H37" s="475" t="s">
        <v>27</v>
      </c>
      <c r="I37" s="476">
        <f>F27/F30</f>
        <v>6.5407403916139945E-2</v>
      </c>
      <c r="J37" s="479"/>
      <c r="K37" s="480"/>
      <c r="L37" s="480"/>
      <c r="M37" s="480"/>
      <c r="N37" s="60"/>
      <c r="O37" s="323"/>
      <c r="P37" s="233"/>
      <c r="Q37" s="233"/>
    </row>
    <row r="38" spans="1:17" ht="17.45" customHeight="1">
      <c r="A38" s="5"/>
      <c r="B38" s="319"/>
      <c r="C38" s="51"/>
      <c r="D38" s="91"/>
      <c r="E38" s="473" t="s">
        <v>128</v>
      </c>
      <c r="F38" s="474">
        <f>SUM(M21:M23)</f>
        <v>5935.4929999999995</v>
      </c>
      <c r="G38" s="467"/>
      <c r="H38" s="481" t="s">
        <v>28</v>
      </c>
      <c r="I38" s="482">
        <f>G27/G30</f>
        <v>4.7059371518923372E-2</v>
      </c>
      <c r="J38" s="483"/>
      <c r="K38" s="6"/>
      <c r="L38" s="6"/>
      <c r="M38" s="484"/>
      <c r="N38" s="51"/>
      <c r="O38" s="323"/>
      <c r="P38" s="233"/>
      <c r="Q38" s="233"/>
    </row>
    <row r="39" spans="1:17" ht="17.45" customHeight="1">
      <c r="A39" s="5"/>
      <c r="B39" s="319"/>
      <c r="C39" s="51"/>
      <c r="D39" s="91"/>
      <c r="E39" s="485" t="s">
        <v>283</v>
      </c>
      <c r="F39" s="486">
        <f>-SUM(E29:G29)</f>
        <v>-5281.45</v>
      </c>
      <c r="G39" s="467"/>
      <c r="H39" s="487" t="s">
        <v>284</v>
      </c>
      <c r="I39" s="488"/>
      <c r="J39" s="489"/>
      <c r="K39" s="192"/>
      <c r="L39" s="6"/>
      <c r="M39" s="484"/>
      <c r="N39" s="51"/>
      <c r="O39" s="323"/>
      <c r="P39" s="233"/>
      <c r="Q39" s="233"/>
    </row>
    <row r="40" spans="1:17" ht="17.45" customHeight="1">
      <c r="A40" s="5"/>
      <c r="B40" s="319"/>
      <c r="C40" s="51"/>
      <c r="D40" s="91"/>
      <c r="E40" s="490" t="s">
        <v>285</v>
      </c>
      <c r="F40" s="478">
        <f>SUM(F35:F39)</f>
        <v>33515.046000000002</v>
      </c>
      <c r="G40" s="467"/>
      <c r="H40" s="475" t="s">
        <v>26</v>
      </c>
      <c r="I40" s="491">
        <f>M21-E29</f>
        <v>1999.6359999999997</v>
      </c>
      <c r="J40" s="492"/>
      <c r="K40" s="192"/>
      <c r="L40" s="6"/>
      <c r="M40" s="484"/>
      <c r="N40" s="51"/>
      <c r="O40" s="323"/>
      <c r="P40" s="233"/>
      <c r="Q40" s="233"/>
    </row>
    <row r="41" spans="1:17" ht="24.75" customHeight="1">
      <c r="A41" s="5"/>
      <c r="B41" s="319"/>
      <c r="C41" s="51"/>
      <c r="D41" s="51"/>
      <c r="E41" s="480"/>
      <c r="F41" s="480"/>
      <c r="G41" s="492"/>
      <c r="H41" s="475" t="s">
        <v>27</v>
      </c>
      <c r="I41" s="491">
        <f>M22-F29</f>
        <v>-1538.8820000000001</v>
      </c>
      <c r="J41" s="492"/>
      <c r="K41" s="192"/>
      <c r="L41" s="6"/>
      <c r="M41" s="484"/>
      <c r="N41" s="51"/>
      <c r="O41" s="323"/>
      <c r="P41" s="233"/>
      <c r="Q41" s="233"/>
    </row>
    <row r="42" spans="1:17" ht="24.75" customHeight="1">
      <c r="A42" s="5"/>
      <c r="B42" s="319"/>
      <c r="C42" s="51"/>
      <c r="D42" s="51"/>
      <c r="E42" s="51"/>
      <c r="F42" s="51"/>
      <c r="G42" s="91"/>
      <c r="H42" s="481" t="s">
        <v>28</v>
      </c>
      <c r="I42" s="493">
        <f>M23-G29</f>
        <v>193.28900000000004</v>
      </c>
      <c r="J42" s="494"/>
      <c r="K42" s="94"/>
      <c r="L42" s="51"/>
      <c r="M42" s="51"/>
      <c r="N42" s="51"/>
      <c r="O42" s="323"/>
      <c r="P42" s="233"/>
      <c r="Q42" s="233"/>
    </row>
    <row r="43" spans="1:17" ht="24.75" customHeight="1">
      <c r="A43" s="5"/>
      <c r="B43" s="319"/>
      <c r="C43" s="51"/>
      <c r="D43" s="51"/>
      <c r="E43" s="51"/>
      <c r="F43" s="51"/>
      <c r="G43" s="51"/>
      <c r="H43" s="480"/>
      <c r="I43" s="495"/>
      <c r="J43" s="60"/>
      <c r="K43" s="51"/>
      <c r="L43" s="51"/>
      <c r="M43" s="51"/>
      <c r="N43" s="51"/>
      <c r="O43" s="323"/>
      <c r="P43" s="233"/>
      <c r="Q43" s="233"/>
    </row>
    <row r="44" spans="1:17" ht="17.45" customHeight="1">
      <c r="A44" s="5"/>
      <c r="B44" s="319"/>
      <c r="C44" s="48" t="s">
        <v>286</v>
      </c>
      <c r="D44" s="6"/>
      <c r="E44" s="51"/>
      <c r="F44" s="51"/>
      <c r="G44" s="51"/>
      <c r="H44" s="51"/>
      <c r="I44" s="51"/>
      <c r="J44" s="51"/>
      <c r="K44" s="51"/>
      <c r="L44" s="51"/>
      <c r="M44" s="51"/>
      <c r="N44" s="51"/>
      <c r="O44" s="323"/>
      <c r="P44" s="233"/>
      <c r="Q44" s="233"/>
    </row>
    <row r="45" spans="1:17" ht="17.45" customHeight="1">
      <c r="A45" s="5"/>
      <c r="B45" s="319"/>
      <c r="C45" s="6"/>
      <c r="D45" s="48" t="s">
        <v>287</v>
      </c>
      <c r="E45" s="51"/>
      <c r="F45" s="51"/>
      <c r="G45" s="51"/>
      <c r="H45" s="51"/>
      <c r="I45" s="51"/>
      <c r="J45" s="51"/>
      <c r="K45" s="51"/>
      <c r="L45" s="51"/>
      <c r="M45" s="51"/>
      <c r="N45" s="51"/>
      <c r="O45" s="323"/>
      <c r="P45" s="233"/>
      <c r="Q45" s="233"/>
    </row>
    <row r="46" spans="1:17" ht="17.45" customHeight="1">
      <c r="A46" s="5"/>
      <c r="B46" s="319"/>
      <c r="C46" s="51"/>
      <c r="D46" s="51"/>
      <c r="E46" s="51"/>
      <c r="F46" s="51"/>
      <c r="G46" s="51"/>
      <c r="H46" s="51"/>
      <c r="I46" s="51"/>
      <c r="J46" s="51"/>
      <c r="K46" s="51"/>
      <c r="L46" s="51"/>
      <c r="M46" s="51"/>
      <c r="N46" s="51"/>
      <c r="O46" s="323"/>
      <c r="P46" s="233"/>
      <c r="Q46" s="233"/>
    </row>
    <row r="47" spans="1:17" ht="17.45" customHeight="1">
      <c r="A47" s="5"/>
      <c r="B47" s="319"/>
      <c r="C47" s="102"/>
      <c r="D47" s="102"/>
      <c r="E47" s="49" t="s">
        <v>26</v>
      </c>
      <c r="F47" s="49" t="s">
        <v>27</v>
      </c>
      <c r="G47" s="49" t="s">
        <v>28</v>
      </c>
      <c r="H47" s="49" t="s">
        <v>272</v>
      </c>
      <c r="I47" s="49" t="s">
        <v>273</v>
      </c>
      <c r="J47" s="49" t="s">
        <v>274</v>
      </c>
      <c r="K47" s="49" t="s">
        <v>275</v>
      </c>
      <c r="L47" s="49" t="s">
        <v>288</v>
      </c>
      <c r="M47" s="49" t="s">
        <v>277</v>
      </c>
      <c r="N47" s="51"/>
      <c r="O47" s="323"/>
      <c r="P47" s="233"/>
      <c r="Q47" s="233"/>
    </row>
    <row r="48" spans="1:17" ht="17.45" customHeight="1">
      <c r="A48" s="5"/>
      <c r="B48" s="319"/>
      <c r="C48" s="196">
        <v>1</v>
      </c>
      <c r="D48" s="48" t="s">
        <v>26</v>
      </c>
      <c r="E48" s="496">
        <f t="shared" ref="E48:M48" si="0">E21/E$30</f>
        <v>1.2964791647792084E-2</v>
      </c>
      <c r="F48" s="496">
        <f t="shared" si="0"/>
        <v>0.14743964613556909</v>
      </c>
      <c r="G48" s="496">
        <f t="shared" si="0"/>
        <v>1.3568083077517284E-2</v>
      </c>
      <c r="H48" s="496">
        <f t="shared" si="0"/>
        <v>0</v>
      </c>
      <c r="I48" s="496">
        <f t="shared" si="0"/>
        <v>0</v>
      </c>
      <c r="J48" s="496">
        <f t="shared" si="0"/>
        <v>7.5871795570342751E-2</v>
      </c>
      <c r="K48" s="496">
        <f t="shared" si="0"/>
        <v>0</v>
      </c>
      <c r="L48" s="496">
        <f t="shared" si="0"/>
        <v>0.14050998607125009</v>
      </c>
      <c r="M48" s="496">
        <f t="shared" si="0"/>
        <v>0.33932892219222688</v>
      </c>
      <c r="N48" s="51"/>
      <c r="O48" s="323"/>
      <c r="P48" s="233"/>
      <c r="Q48" s="233"/>
    </row>
    <row r="49" spans="1:17" ht="17.45" customHeight="1">
      <c r="A49" s="5"/>
      <c r="B49" s="319"/>
      <c r="C49" s="196">
        <v>2</v>
      </c>
      <c r="D49" s="48" t="s">
        <v>27</v>
      </c>
      <c r="E49" s="496">
        <f t="shared" ref="E49:M49" si="1">E22/E$30</f>
        <v>0.15224582219673738</v>
      </c>
      <c r="F49" s="496">
        <f t="shared" si="1"/>
        <v>0.22298843109434979</v>
      </c>
      <c r="G49" s="496">
        <f t="shared" si="1"/>
        <v>0.13290031896804103</v>
      </c>
      <c r="H49" s="496">
        <f t="shared" si="1"/>
        <v>0</v>
      </c>
      <c r="I49" s="496">
        <f t="shared" si="1"/>
        <v>0</v>
      </c>
      <c r="J49" s="496">
        <f t="shared" si="1"/>
        <v>0.32620202793988257</v>
      </c>
      <c r="K49" s="496">
        <f t="shared" si="1"/>
        <v>0</v>
      </c>
      <c r="L49" s="496">
        <f t="shared" si="1"/>
        <v>0.80617327390231119</v>
      </c>
      <c r="M49" s="496">
        <f t="shared" si="1"/>
        <v>0.42418738946411794</v>
      </c>
      <c r="N49" s="51"/>
      <c r="O49" s="323"/>
      <c r="P49" s="233"/>
      <c r="Q49" s="233"/>
    </row>
    <row r="50" spans="1:17" ht="17.45" customHeight="1">
      <c r="A50" s="5"/>
      <c r="B50" s="319"/>
      <c r="C50" s="196">
        <v>3</v>
      </c>
      <c r="D50" s="48" t="s">
        <v>28</v>
      </c>
      <c r="E50" s="496">
        <f t="shared" ref="E50:M50" si="2">E23/E$30</f>
        <v>0.12025959373521168</v>
      </c>
      <c r="F50" s="496">
        <f t="shared" si="2"/>
        <v>0.19210177837317571</v>
      </c>
      <c r="G50" s="496">
        <f t="shared" si="2"/>
        <v>0.1383469166571186</v>
      </c>
      <c r="H50" s="496">
        <f t="shared" si="2"/>
        <v>0</v>
      </c>
      <c r="I50" s="496">
        <f t="shared" si="2"/>
        <v>0</v>
      </c>
      <c r="J50" s="496">
        <f t="shared" si="2"/>
        <v>0.32445616718524117</v>
      </c>
      <c r="K50" s="496">
        <f t="shared" si="2"/>
        <v>0.52750511503889852</v>
      </c>
      <c r="L50" s="496">
        <f t="shared" si="2"/>
        <v>-3.4050852922155456E-2</v>
      </c>
      <c r="M50" s="496">
        <f t="shared" si="2"/>
        <v>9.567205061309178E-2</v>
      </c>
      <c r="N50" s="51"/>
      <c r="O50" s="323"/>
      <c r="P50" s="233"/>
      <c r="Q50" s="233"/>
    </row>
    <row r="51" spans="1:17" ht="17.45" customHeight="1">
      <c r="A51" s="5"/>
      <c r="B51" s="319"/>
      <c r="C51" s="196">
        <v>4</v>
      </c>
      <c r="D51" s="48" t="s">
        <v>272</v>
      </c>
      <c r="E51" s="496">
        <f t="shared" ref="E51:M51" si="3">E24/E$30</f>
        <v>0.23082221614448797</v>
      </c>
      <c r="F51" s="496">
        <f t="shared" si="3"/>
        <v>9.7861219267154839E-2</v>
      </c>
      <c r="G51" s="496">
        <f t="shared" si="3"/>
        <v>0.32031642319263171</v>
      </c>
      <c r="H51" s="496">
        <f t="shared" si="3"/>
        <v>0</v>
      </c>
      <c r="I51" s="496">
        <f t="shared" si="3"/>
        <v>0</v>
      </c>
      <c r="J51" s="496">
        <f t="shared" si="3"/>
        <v>0</v>
      </c>
      <c r="K51" s="496">
        <f t="shared" si="3"/>
        <v>0</v>
      </c>
      <c r="L51" s="496">
        <f t="shared" si="3"/>
        <v>0</v>
      </c>
      <c r="M51" s="496">
        <f t="shared" si="3"/>
        <v>2.4622712961169559E-3</v>
      </c>
      <c r="N51" s="51"/>
      <c r="O51" s="323"/>
      <c r="P51" s="233"/>
      <c r="Q51" s="233"/>
    </row>
    <row r="52" spans="1:17" ht="17.45" customHeight="1">
      <c r="A52" s="5"/>
      <c r="B52" s="319"/>
      <c r="C52" s="196">
        <v>5</v>
      </c>
      <c r="D52" s="48" t="s">
        <v>273</v>
      </c>
      <c r="E52" s="496">
        <f t="shared" ref="E52:M52" si="4">E25/E$30</f>
        <v>0.44375546730672971</v>
      </c>
      <c r="F52" s="496">
        <f t="shared" si="4"/>
        <v>0.1256497168082806</v>
      </c>
      <c r="G52" s="496">
        <f t="shared" si="4"/>
        <v>0.32931808765995019</v>
      </c>
      <c r="H52" s="496">
        <f t="shared" si="4"/>
        <v>0</v>
      </c>
      <c r="I52" s="496">
        <f t="shared" si="4"/>
        <v>0</v>
      </c>
      <c r="J52" s="496">
        <f t="shared" si="4"/>
        <v>0</v>
      </c>
      <c r="K52" s="496">
        <f t="shared" si="4"/>
        <v>0</v>
      </c>
      <c r="L52" s="496">
        <f t="shared" si="4"/>
        <v>0</v>
      </c>
      <c r="M52" s="496">
        <f t="shared" si="4"/>
        <v>5.4342778444016179E-2</v>
      </c>
      <c r="N52" s="51"/>
      <c r="O52" s="323"/>
      <c r="P52" s="233"/>
      <c r="Q52" s="233"/>
    </row>
    <row r="53" spans="1:17" ht="17.45" customHeight="1">
      <c r="A53" s="5"/>
      <c r="B53" s="319"/>
      <c r="C53" s="196">
        <v>6</v>
      </c>
      <c r="D53" s="48" t="s">
        <v>274</v>
      </c>
      <c r="E53" s="496">
        <f t="shared" ref="E53:M53" si="5">E26/E$30</f>
        <v>0</v>
      </c>
      <c r="F53" s="496">
        <f t="shared" si="5"/>
        <v>0</v>
      </c>
      <c r="G53" s="496">
        <f t="shared" si="5"/>
        <v>0</v>
      </c>
      <c r="H53" s="496">
        <f t="shared" si="5"/>
        <v>0.99538344891809383</v>
      </c>
      <c r="I53" s="496">
        <f t="shared" si="5"/>
        <v>0.91975146479112502</v>
      </c>
      <c r="J53" s="496">
        <f t="shared" si="5"/>
        <v>0</v>
      </c>
      <c r="K53" s="496">
        <f t="shared" si="5"/>
        <v>0.19004544381724936</v>
      </c>
      <c r="L53" s="496">
        <f t="shared" si="5"/>
        <v>0</v>
      </c>
      <c r="M53" s="496">
        <f t="shared" si="5"/>
        <v>0.17076336365604713</v>
      </c>
      <c r="N53" s="51"/>
      <c r="O53" s="323"/>
      <c r="P53" s="233"/>
      <c r="Q53" s="233"/>
    </row>
    <row r="54" spans="1:17" ht="17.45" customHeight="1">
      <c r="A54" s="5"/>
      <c r="B54" s="319"/>
      <c r="C54" s="196">
        <v>7</v>
      </c>
      <c r="D54" s="48" t="s">
        <v>275</v>
      </c>
      <c r="E54" s="496">
        <f t="shared" ref="E54:M54" si="6">E27/E$30</f>
        <v>7.3354086618315538E-3</v>
      </c>
      <c r="F54" s="496">
        <f t="shared" si="6"/>
        <v>6.5407403916139945E-2</v>
      </c>
      <c r="G54" s="496">
        <f t="shared" si="6"/>
        <v>4.7059371518923372E-2</v>
      </c>
      <c r="H54" s="496">
        <f t="shared" si="6"/>
        <v>0</v>
      </c>
      <c r="I54" s="496">
        <f t="shared" si="6"/>
        <v>0</v>
      </c>
      <c r="J54" s="496">
        <f t="shared" si="6"/>
        <v>0.13426974363818014</v>
      </c>
      <c r="K54" s="496">
        <f t="shared" si="6"/>
        <v>0</v>
      </c>
      <c r="L54" s="496">
        <f t="shared" si="6"/>
        <v>0</v>
      </c>
      <c r="M54" s="496">
        <f t="shared" si="6"/>
        <v>8.8647556833746234E-4</v>
      </c>
      <c r="N54" s="51"/>
      <c r="O54" s="323"/>
      <c r="P54" s="233"/>
      <c r="Q54" s="233"/>
    </row>
    <row r="55" spans="1:17" ht="17.45" customHeight="1">
      <c r="A55" s="5"/>
      <c r="B55" s="319"/>
      <c r="C55" s="196">
        <v>8</v>
      </c>
      <c r="D55" s="48" t="s">
        <v>288</v>
      </c>
      <c r="E55" s="496">
        <f t="shared" ref="E55:M55" si="7">E28/E$30</f>
        <v>0</v>
      </c>
      <c r="F55" s="496">
        <f t="shared" si="7"/>
        <v>0</v>
      </c>
      <c r="G55" s="496">
        <f t="shared" si="7"/>
        <v>0</v>
      </c>
      <c r="H55" s="496">
        <f t="shared" si="7"/>
        <v>0</v>
      </c>
      <c r="I55" s="496">
        <f t="shared" si="7"/>
        <v>0</v>
      </c>
      <c r="J55" s="496">
        <f t="shared" si="7"/>
        <v>0.14095039779364052</v>
      </c>
      <c r="K55" s="496">
        <f t="shared" si="7"/>
        <v>0.2502274948690586</v>
      </c>
      <c r="L55" s="496">
        <f t="shared" si="7"/>
        <v>8.7367592948594114E-2</v>
      </c>
      <c r="M55" s="496">
        <f t="shared" si="7"/>
        <v>-8.7643251233954389E-2</v>
      </c>
      <c r="N55" s="51"/>
      <c r="O55" s="323"/>
      <c r="P55" s="233"/>
      <c r="Q55" s="233"/>
    </row>
    <row r="56" spans="1:17" ht="17.45" customHeight="1">
      <c r="A56" s="5"/>
      <c r="B56" s="319"/>
      <c r="C56" s="196">
        <v>9</v>
      </c>
      <c r="D56" s="48" t="s">
        <v>277</v>
      </c>
      <c r="E56" s="496">
        <f t="shared" ref="E56:M56" si="8">E29/E$30</f>
        <v>3.2616700307209583E-2</v>
      </c>
      <c r="F56" s="496">
        <f t="shared" si="8"/>
        <v>0.14855180440533003</v>
      </c>
      <c r="G56" s="496">
        <f t="shared" si="8"/>
        <v>1.8490798925817748E-2</v>
      </c>
      <c r="H56" s="496">
        <f t="shared" si="8"/>
        <v>4.6165510819062457E-3</v>
      </c>
      <c r="I56" s="496">
        <f t="shared" si="8"/>
        <v>8.024853520887501E-2</v>
      </c>
      <c r="J56" s="496">
        <f t="shared" si="8"/>
        <v>-1.7501321272871393E-3</v>
      </c>
      <c r="K56" s="496">
        <f t="shared" si="8"/>
        <v>3.2221946274793557E-2</v>
      </c>
      <c r="L56" s="496">
        <f t="shared" si="8"/>
        <v>0</v>
      </c>
      <c r="M56" s="496">
        <f t="shared" si="8"/>
        <v>0</v>
      </c>
      <c r="N56" s="51"/>
      <c r="O56" s="323"/>
      <c r="P56" s="233"/>
      <c r="Q56" s="233"/>
    </row>
    <row r="57" spans="1:17" ht="17.45" customHeight="1">
      <c r="A57" s="5"/>
      <c r="B57" s="319"/>
      <c r="C57" s="51"/>
      <c r="D57" s="51"/>
      <c r="E57" s="51"/>
      <c r="F57" s="51"/>
      <c r="G57" s="51"/>
      <c r="H57" s="51"/>
      <c r="I57" s="51"/>
      <c r="J57" s="51"/>
      <c r="K57" s="51"/>
      <c r="L57" s="51"/>
      <c r="M57" s="51"/>
      <c r="N57" s="51"/>
      <c r="O57" s="323"/>
      <c r="P57" s="233"/>
      <c r="Q57" s="233"/>
    </row>
    <row r="58" spans="1:17" ht="17.45" customHeight="1">
      <c r="A58" s="5"/>
      <c r="B58" s="319"/>
      <c r="C58" s="6"/>
      <c r="D58" s="48" t="s">
        <v>289</v>
      </c>
      <c r="E58" s="51"/>
      <c r="F58" s="51"/>
      <c r="G58" s="51"/>
      <c r="H58" s="51"/>
      <c r="I58" s="51"/>
      <c r="J58" s="51"/>
      <c r="K58" s="51"/>
      <c r="L58" s="51"/>
      <c r="M58" s="51"/>
      <c r="N58" s="51"/>
      <c r="O58" s="323"/>
      <c r="P58" s="233"/>
      <c r="Q58" s="233"/>
    </row>
    <row r="59" spans="1:17" ht="17.45" customHeight="1">
      <c r="A59" s="5"/>
      <c r="B59" s="319"/>
      <c r="C59" s="51"/>
      <c r="D59" s="51"/>
      <c r="E59" s="51"/>
      <c r="F59" s="51"/>
      <c r="G59" s="51"/>
      <c r="H59" s="51"/>
      <c r="I59" s="51"/>
      <c r="J59" s="51"/>
      <c r="K59" s="51"/>
      <c r="L59" s="51"/>
      <c r="M59" s="51"/>
      <c r="N59" s="51"/>
      <c r="O59" s="323"/>
      <c r="P59" s="233"/>
      <c r="Q59" s="233"/>
    </row>
    <row r="60" spans="1:17" ht="17.45" customHeight="1">
      <c r="A60" s="5"/>
      <c r="B60" s="319"/>
      <c r="C60" s="28"/>
      <c r="D60" s="28"/>
      <c r="E60" s="49" t="s">
        <v>26</v>
      </c>
      <c r="F60" s="49" t="s">
        <v>27</v>
      </c>
      <c r="G60" s="49" t="s">
        <v>28</v>
      </c>
      <c r="H60" s="49" t="s">
        <v>272</v>
      </c>
      <c r="I60" s="49" t="s">
        <v>273</v>
      </c>
      <c r="J60" s="49" t="s">
        <v>274</v>
      </c>
      <c r="K60" s="51"/>
      <c r="L60" s="51"/>
      <c r="M60" s="51"/>
      <c r="N60" s="51"/>
      <c r="O60" s="323"/>
      <c r="P60" s="233"/>
      <c r="Q60" s="233"/>
    </row>
    <row r="61" spans="1:17" ht="17.45" customHeight="1">
      <c r="A61" s="5"/>
      <c r="B61" s="319"/>
      <c r="C61" s="196">
        <v>1</v>
      </c>
      <c r="D61" s="48" t="s">
        <v>26</v>
      </c>
      <c r="E61" s="496">
        <f>-E48+1</f>
        <v>0.98703520835220793</v>
      </c>
      <c r="F61" s="496">
        <f>-F48</f>
        <v>-0.14743964613556909</v>
      </c>
      <c r="G61" s="496">
        <f>-G48</f>
        <v>-1.3568083077517284E-2</v>
      </c>
      <c r="H61" s="496">
        <f>-H48</f>
        <v>0</v>
      </c>
      <c r="I61" s="496">
        <f>-I48</f>
        <v>0</v>
      </c>
      <c r="J61" s="496">
        <f>-J48</f>
        <v>-7.5871795570342751E-2</v>
      </c>
      <c r="K61" s="51"/>
      <c r="L61" s="51"/>
      <c r="M61" s="51"/>
      <c r="N61" s="51"/>
      <c r="O61" s="323"/>
      <c r="P61" s="233"/>
      <c r="Q61" s="233"/>
    </row>
    <row r="62" spans="1:17" ht="17.45" customHeight="1">
      <c r="A62" s="5"/>
      <c r="B62" s="319"/>
      <c r="C62" s="196">
        <v>2</v>
      </c>
      <c r="D62" s="48" t="s">
        <v>27</v>
      </c>
      <c r="E62" s="496">
        <f>-E49</f>
        <v>-0.15224582219673738</v>
      </c>
      <c r="F62" s="496">
        <f>-F49+1</f>
        <v>0.77701156890565026</v>
      </c>
      <c r="G62" s="496">
        <f>-G49</f>
        <v>-0.13290031896804103</v>
      </c>
      <c r="H62" s="496">
        <f>-H49</f>
        <v>0</v>
      </c>
      <c r="I62" s="496">
        <f>-I49</f>
        <v>0</v>
      </c>
      <c r="J62" s="496">
        <f>-J49</f>
        <v>-0.32620202793988257</v>
      </c>
      <c r="K62" s="51"/>
      <c r="L62" s="51"/>
      <c r="M62" s="51"/>
      <c r="N62" s="51"/>
      <c r="O62" s="323"/>
      <c r="P62" s="233"/>
      <c r="Q62" s="233"/>
    </row>
    <row r="63" spans="1:17" ht="17.45" customHeight="1">
      <c r="A63" s="5"/>
      <c r="B63" s="319"/>
      <c r="C63" s="196">
        <v>3</v>
      </c>
      <c r="D63" s="48" t="s">
        <v>28</v>
      </c>
      <c r="E63" s="496">
        <f>-E50</f>
        <v>-0.12025959373521168</v>
      </c>
      <c r="F63" s="496">
        <f>-F50</f>
        <v>-0.19210177837317571</v>
      </c>
      <c r="G63" s="496">
        <f>-G50+1</f>
        <v>0.86165308334288138</v>
      </c>
      <c r="H63" s="496">
        <f>-H50</f>
        <v>0</v>
      </c>
      <c r="I63" s="496">
        <f>-I50</f>
        <v>0</v>
      </c>
      <c r="J63" s="496">
        <f>-J50</f>
        <v>-0.32445616718524117</v>
      </c>
      <c r="K63" s="51"/>
      <c r="L63" s="51"/>
      <c r="M63" s="51"/>
      <c r="N63" s="51"/>
      <c r="O63" s="323"/>
      <c r="P63" s="233"/>
      <c r="Q63" s="233"/>
    </row>
    <row r="64" spans="1:17" ht="17.45" customHeight="1">
      <c r="A64" s="5"/>
      <c r="B64" s="319"/>
      <c r="C64" s="196">
        <v>4</v>
      </c>
      <c r="D64" s="48" t="s">
        <v>272</v>
      </c>
      <c r="E64" s="496">
        <f>-E51</f>
        <v>-0.23082221614448797</v>
      </c>
      <c r="F64" s="496">
        <f>-F51</f>
        <v>-9.7861219267154839E-2</v>
      </c>
      <c r="G64" s="496">
        <f>-G51</f>
        <v>-0.32031642319263171</v>
      </c>
      <c r="H64" s="496">
        <f>-H51+1</f>
        <v>1</v>
      </c>
      <c r="I64" s="496">
        <f>-I51</f>
        <v>0</v>
      </c>
      <c r="J64" s="496">
        <f>-J51</f>
        <v>0</v>
      </c>
      <c r="K64" s="51"/>
      <c r="L64" s="51"/>
      <c r="M64" s="51"/>
      <c r="N64" s="51"/>
      <c r="O64" s="323"/>
      <c r="P64" s="233"/>
      <c r="Q64" s="233"/>
    </row>
    <row r="65" spans="1:17" ht="17.45" customHeight="1">
      <c r="A65" s="5"/>
      <c r="B65" s="319"/>
      <c r="C65" s="196">
        <v>5</v>
      </c>
      <c r="D65" s="48" t="s">
        <v>273</v>
      </c>
      <c r="E65" s="496">
        <f>-E52</f>
        <v>-0.44375546730672971</v>
      </c>
      <c r="F65" s="496">
        <f>-F52</f>
        <v>-0.1256497168082806</v>
      </c>
      <c r="G65" s="496">
        <f>-G52</f>
        <v>-0.32931808765995019</v>
      </c>
      <c r="H65" s="496">
        <f>-H52</f>
        <v>0</v>
      </c>
      <c r="I65" s="496">
        <f>-I52+1</f>
        <v>1</v>
      </c>
      <c r="J65" s="496">
        <f>-J52</f>
        <v>0</v>
      </c>
      <c r="K65" s="51"/>
      <c r="L65" s="51"/>
      <c r="M65" s="51"/>
      <c r="N65" s="51"/>
      <c r="O65" s="323"/>
      <c r="P65" s="233"/>
      <c r="Q65" s="233"/>
    </row>
    <row r="66" spans="1:17" ht="17.45" customHeight="1">
      <c r="A66" s="5"/>
      <c r="B66" s="397"/>
      <c r="C66" s="196">
        <v>6</v>
      </c>
      <c r="D66" s="48" t="s">
        <v>274</v>
      </c>
      <c r="E66" s="496">
        <f>-E53</f>
        <v>0</v>
      </c>
      <c r="F66" s="496">
        <f>-F53</f>
        <v>0</v>
      </c>
      <c r="G66" s="496">
        <f>-G53</f>
        <v>0</v>
      </c>
      <c r="H66" s="496">
        <f>-H53</f>
        <v>-0.99538344891809383</v>
      </c>
      <c r="I66" s="496">
        <f>-I53</f>
        <v>-0.91975146479112502</v>
      </c>
      <c r="J66" s="496">
        <f>-J53+1</f>
        <v>1</v>
      </c>
      <c r="K66" s="51"/>
      <c r="L66" s="51"/>
      <c r="M66" s="51"/>
      <c r="N66" s="51"/>
      <c r="O66" s="323"/>
      <c r="P66" s="233"/>
      <c r="Q66" s="233"/>
    </row>
    <row r="67" spans="1:17" ht="13.7" customHeight="1">
      <c r="A67" s="5"/>
      <c r="B67" s="6"/>
      <c r="C67" s="51"/>
      <c r="D67" s="51"/>
      <c r="E67" s="51"/>
      <c r="F67" s="51"/>
      <c r="G67" s="51"/>
      <c r="H67" s="51"/>
      <c r="I67" s="51"/>
      <c r="J67" s="51"/>
      <c r="K67" s="51"/>
      <c r="L67" s="51"/>
      <c r="M67" s="51"/>
      <c r="N67" s="51"/>
      <c r="O67" s="323"/>
      <c r="P67" s="233"/>
      <c r="Q67" s="233"/>
    </row>
    <row r="68" spans="1:17" ht="13.7" customHeight="1">
      <c r="A68" s="5"/>
      <c r="B68" s="6"/>
      <c r="C68" s="6"/>
      <c r="D68" s="48" t="s">
        <v>290</v>
      </c>
      <c r="E68" s="51"/>
      <c r="F68" s="51"/>
      <c r="G68" s="51"/>
      <c r="H68" s="51"/>
      <c r="I68" s="51"/>
      <c r="J68" s="51"/>
      <c r="K68" s="51"/>
      <c r="L68" s="51"/>
      <c r="M68" s="51"/>
      <c r="N68" s="51"/>
      <c r="O68" s="323"/>
      <c r="P68" s="233"/>
      <c r="Q68" s="233"/>
    </row>
    <row r="69" spans="1:17" ht="13.7" customHeight="1">
      <c r="A69" s="5"/>
      <c r="B69" s="6"/>
      <c r="C69" s="51"/>
      <c r="D69" s="51"/>
      <c r="E69" s="51"/>
      <c r="F69" s="51"/>
      <c r="G69" s="51"/>
      <c r="H69" s="51"/>
      <c r="I69" s="51"/>
      <c r="J69" s="51"/>
      <c r="K69" s="51"/>
      <c r="L69" s="51"/>
      <c r="M69" s="51"/>
      <c r="N69" s="51"/>
      <c r="O69" s="323"/>
      <c r="P69" s="233"/>
      <c r="Q69" s="233"/>
    </row>
    <row r="70" spans="1:17" ht="13.7" customHeight="1">
      <c r="A70" s="5"/>
      <c r="B70" s="6"/>
      <c r="C70" s="51"/>
      <c r="D70" s="51"/>
      <c r="E70" s="49" t="s">
        <v>26</v>
      </c>
      <c r="F70" s="49" t="s">
        <v>27</v>
      </c>
      <c r="G70" s="49" t="s">
        <v>28</v>
      </c>
      <c r="H70" s="49" t="s">
        <v>272</v>
      </c>
      <c r="I70" s="49" t="s">
        <v>273</v>
      </c>
      <c r="J70" s="49" t="s">
        <v>274</v>
      </c>
      <c r="K70" s="51"/>
      <c r="L70" s="51"/>
      <c r="M70" s="51"/>
      <c r="N70" s="51"/>
      <c r="O70" s="323"/>
      <c r="P70" s="233"/>
      <c r="Q70" s="233"/>
    </row>
    <row r="71" spans="1:17" ht="13.7" customHeight="1">
      <c r="A71" s="5"/>
      <c r="B71" s="6"/>
      <c r="C71" s="196">
        <v>1</v>
      </c>
      <c r="D71" s="48" t="s">
        <v>26</v>
      </c>
      <c r="E71" s="496">
        <v>1.3577570204159499</v>
      </c>
      <c r="F71" s="496">
        <v>0.44333625653317199</v>
      </c>
      <c r="G71" s="496">
        <v>0.35049497376147798</v>
      </c>
      <c r="H71" s="496">
        <v>0.35968470068818198</v>
      </c>
      <c r="I71" s="496">
        <v>0.33235486352569898</v>
      </c>
      <c r="J71" s="496">
        <v>0.361352904831934</v>
      </c>
      <c r="K71" s="51"/>
      <c r="L71" s="51"/>
      <c r="M71" s="51"/>
      <c r="N71" s="51"/>
      <c r="O71" s="323"/>
      <c r="P71" s="233"/>
      <c r="Q71" s="233"/>
    </row>
    <row r="72" spans="1:17" ht="13.7" customHeight="1">
      <c r="A72" s="5"/>
      <c r="B72" s="6"/>
      <c r="C72" s="196">
        <v>2</v>
      </c>
      <c r="D72" s="48" t="s">
        <v>27</v>
      </c>
      <c r="E72" s="496">
        <v>1.24465769447013</v>
      </c>
      <c r="F72" s="496">
        <v>2.1465571293960499</v>
      </c>
      <c r="G72" s="496">
        <v>1.2065222949663701</v>
      </c>
      <c r="H72" s="496">
        <v>1.18063356811325</v>
      </c>
      <c r="I72" s="496">
        <v>1.09092576818915</v>
      </c>
      <c r="J72" s="496">
        <v>1.1861093022960201</v>
      </c>
      <c r="K72" s="51"/>
      <c r="L72" s="51"/>
      <c r="M72" s="51"/>
      <c r="N72" s="51"/>
      <c r="O72" s="323"/>
      <c r="P72" s="233"/>
      <c r="Q72" s="233"/>
    </row>
    <row r="73" spans="1:17" ht="13.7" customHeight="1">
      <c r="A73" s="5"/>
      <c r="B73" s="6"/>
      <c r="C73" s="196">
        <v>3</v>
      </c>
      <c r="D73" s="48" t="s">
        <v>28</v>
      </c>
      <c r="E73" s="496">
        <v>1.1658945823907201</v>
      </c>
      <c r="F73" s="496">
        <v>1.0694486477933101</v>
      </c>
      <c r="G73" s="496">
        <v>2.1666559930007101</v>
      </c>
      <c r="H73" s="496">
        <v>1.13503548023503</v>
      </c>
      <c r="I73" s="496">
        <v>1.0487923489894899</v>
      </c>
      <c r="J73" s="496">
        <v>1.14029973219741</v>
      </c>
      <c r="K73" s="51"/>
      <c r="L73" s="51"/>
      <c r="M73" s="51"/>
      <c r="N73" s="51"/>
      <c r="O73" s="323"/>
      <c r="P73" s="233"/>
      <c r="Q73" s="233"/>
    </row>
    <row r="74" spans="1:17" ht="13.7" customHeight="1">
      <c r="A74" s="5"/>
      <c r="B74" s="6"/>
      <c r="C74" s="196">
        <v>4</v>
      </c>
      <c r="D74" s="48" t="s">
        <v>272</v>
      </c>
      <c r="E74" s="496">
        <v>0.808659386440302</v>
      </c>
      <c r="F74" s="496">
        <v>0.65495852078883698</v>
      </c>
      <c r="G74" s="496">
        <v>0.89298926741641105</v>
      </c>
      <c r="H74" s="496">
        <v>1.5621319654350201</v>
      </c>
      <c r="I74" s="496">
        <v>0.51941962585045998</v>
      </c>
      <c r="J74" s="496">
        <v>0.56473911239534702</v>
      </c>
      <c r="K74" s="51"/>
      <c r="L74" s="51"/>
      <c r="M74" s="51"/>
      <c r="N74" s="51"/>
      <c r="O74" s="323"/>
      <c r="P74" s="233"/>
      <c r="Q74" s="233"/>
    </row>
    <row r="75" spans="1:17" ht="13.7" customHeight="1">
      <c r="A75" s="5"/>
      <c r="B75" s="6"/>
      <c r="C75" s="196">
        <v>5</v>
      </c>
      <c r="D75" s="48" t="s">
        <v>273</v>
      </c>
      <c r="E75" s="496">
        <v>1.1428531622031</v>
      </c>
      <c r="F75" s="496">
        <v>0.81863596665511396</v>
      </c>
      <c r="G75" s="496">
        <v>1.02065225378755</v>
      </c>
      <c r="H75" s="496">
        <v>0.68174603970193903</v>
      </c>
      <c r="I75" s="496">
        <v>1.62994509232894</v>
      </c>
      <c r="J75" s="496">
        <v>0.68490795224990497</v>
      </c>
      <c r="K75" s="51"/>
      <c r="L75" s="51"/>
      <c r="M75" s="51"/>
      <c r="N75" s="51"/>
      <c r="O75" s="323"/>
      <c r="P75" s="233"/>
      <c r="Q75" s="233"/>
    </row>
    <row r="76" spans="1:17" ht="13.7" customHeight="1">
      <c r="A76" s="5"/>
      <c r="B76" s="6"/>
      <c r="C76" s="196">
        <v>6</v>
      </c>
      <c r="D76" s="48" t="s">
        <v>274</v>
      </c>
      <c r="E76" s="496">
        <v>1.8560670390524101</v>
      </c>
      <c r="F76" s="496">
        <v>1.4048765007828301</v>
      </c>
      <c r="G76" s="496">
        <v>1.82761314231125</v>
      </c>
      <c r="H76" s="496">
        <v>2.1819572220513201</v>
      </c>
      <c r="I76" s="496">
        <v>2.01616608481342</v>
      </c>
      <c r="J76" s="496">
        <v>2.1920770577639601</v>
      </c>
      <c r="K76" s="51"/>
      <c r="L76" s="51"/>
      <c r="M76" s="51"/>
      <c r="N76" s="51"/>
      <c r="O76" s="323"/>
      <c r="P76" s="233"/>
      <c r="Q76" s="233"/>
    </row>
    <row r="77" spans="1:17" ht="13.7" customHeight="1">
      <c r="A77" s="5"/>
      <c r="B77" s="6"/>
      <c r="C77" s="51"/>
      <c r="D77" s="51"/>
      <c r="E77" s="51"/>
      <c r="F77" s="51"/>
      <c r="G77" s="51"/>
      <c r="H77" s="51"/>
      <c r="I77" s="51"/>
      <c r="J77" s="51"/>
      <c r="K77" s="51"/>
      <c r="L77" s="51"/>
      <c r="M77" s="51"/>
      <c r="N77" s="51"/>
      <c r="O77" s="323"/>
      <c r="P77" s="233"/>
      <c r="Q77" s="233"/>
    </row>
    <row r="78" spans="1:17" s="580" customFormat="1" ht="15.75" customHeight="1">
      <c r="A78" s="5"/>
      <c r="B78" s="585" t="s">
        <v>14</v>
      </c>
      <c r="C78" s="585"/>
      <c r="D78" s="585"/>
      <c r="E78" s="585"/>
      <c r="F78" s="585"/>
      <c r="G78" s="585"/>
      <c r="H78" s="585"/>
      <c r="I78" s="586" t="s">
        <v>15</v>
      </c>
      <c r="J78" s="586"/>
      <c r="K78" s="586"/>
      <c r="L78" s="586"/>
      <c r="M78" s="586"/>
      <c r="N78" s="586"/>
      <c r="O78" s="578"/>
      <c r="P78" s="393"/>
      <c r="Q78" s="393"/>
    </row>
    <row r="79" spans="1:17" s="580" customFormat="1" ht="12.75" customHeight="1"/>
  </sheetData>
  <mergeCells count="8">
    <mergeCell ref="B7:H7"/>
    <mergeCell ref="B78:H78"/>
    <mergeCell ref="C10:O10"/>
    <mergeCell ref="C14:I14"/>
    <mergeCell ref="C12:O12"/>
    <mergeCell ref="B33:O33"/>
    <mergeCell ref="I78:N78"/>
    <mergeCell ref="I7:N7"/>
  </mergeCells>
  <hyperlinks>
    <hyperlink ref="O4" location="Índice!A1" display="Volver al índice" xr:uid="{00000000-0004-0000-1000-000001000000}"/>
    <hyperlink ref="B4" location="Ejercicios!A1" display="Volver a ejercicios" xr:uid="{A3F706F4-D007-4BE3-B94E-271F032BC08C}"/>
  </hyperlinks>
  <pageMargins left="0.75" right="0.75" top="1" bottom="1" header="0.5" footer="0.5"/>
  <pageSetup scale="70" orientation="landscape"/>
  <headerFooter>
    <oddFooter>&amp;R&amp;"Arial,Regular"&amp;10&amp;K000000Rta_14.14</oddFooter>
  </headerFooter>
  <ignoredErrors>
    <ignoredError sqref="F35:F39" formulaRange="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86"/>
  <sheetViews>
    <sheetView showGridLines="0" workbookViewId="0">
      <selection activeCell="B17" sqref="B17"/>
    </sheetView>
  </sheetViews>
  <sheetFormatPr baseColWidth="10" defaultColWidth="10.85546875" defaultRowHeight="12.75" customHeight="1"/>
  <cols>
    <col min="1" max="1" width="6.140625" style="1" customWidth="1"/>
    <col min="2" max="2" width="10.42578125" style="1" customWidth="1"/>
    <col min="3" max="3" width="4.42578125" style="1" customWidth="1"/>
    <col min="4" max="5" width="12.85546875" style="1" customWidth="1"/>
    <col min="6" max="6" width="11" style="1" customWidth="1"/>
    <col min="7" max="7" width="11.140625" style="1" customWidth="1"/>
    <col min="8" max="8" width="10.42578125" style="1" customWidth="1"/>
    <col min="9" max="9" width="9.140625" style="1" customWidth="1"/>
    <col min="10" max="10" width="13.42578125" style="1" customWidth="1"/>
    <col min="11" max="11" width="10.42578125" style="1" customWidth="1"/>
    <col min="12" max="12" width="12.85546875" style="1" customWidth="1"/>
    <col min="13" max="13" width="11.42578125" style="1" customWidth="1"/>
    <col min="14" max="14" width="9.140625" style="1" customWidth="1"/>
    <col min="15" max="15" width="9.140625" style="580" customWidth="1"/>
    <col min="16" max="16" width="10.85546875" style="580" customWidth="1"/>
    <col min="17" max="16384" width="10.85546875" style="1"/>
  </cols>
  <sheetData>
    <row r="1" spans="1:15" ht="13.7" customHeight="1">
      <c r="A1" s="2"/>
      <c r="B1" s="3"/>
      <c r="C1" s="3"/>
      <c r="D1" s="3"/>
      <c r="E1" s="3"/>
      <c r="F1" s="3"/>
      <c r="G1" s="3"/>
      <c r="H1" s="3"/>
      <c r="I1" s="3"/>
      <c r="J1" s="3"/>
      <c r="K1" s="3"/>
      <c r="L1" s="3"/>
      <c r="M1" s="3"/>
      <c r="N1" s="3"/>
      <c r="O1" s="3"/>
    </row>
    <row r="2" spans="1:15" ht="13.7" customHeight="1">
      <c r="A2" s="5"/>
      <c r="B2" s="6"/>
      <c r="C2" s="9"/>
      <c r="D2" s="9"/>
      <c r="E2" s="9"/>
      <c r="F2" s="9"/>
      <c r="G2" s="9"/>
      <c r="H2" s="6"/>
      <c r="I2" s="6"/>
      <c r="J2" s="6"/>
      <c r="K2" s="6"/>
      <c r="L2" s="6"/>
      <c r="M2" s="6"/>
      <c r="N2" s="88"/>
      <c r="O2" s="8" t="s">
        <v>1</v>
      </c>
    </row>
    <row r="3" spans="1:15" ht="13.7" customHeight="1">
      <c r="A3" s="5"/>
      <c r="B3" s="88"/>
      <c r="C3" s="6"/>
      <c r="D3" s="6"/>
      <c r="E3" s="6"/>
      <c r="F3" s="6"/>
      <c r="G3" s="6"/>
      <c r="H3" s="6"/>
      <c r="I3" s="6"/>
      <c r="J3" s="6"/>
      <c r="K3" s="6"/>
      <c r="L3" s="6"/>
      <c r="M3" s="6"/>
      <c r="N3" s="88"/>
      <c r="O3" s="88"/>
    </row>
    <row r="4" spans="1:15" ht="13.7" customHeight="1">
      <c r="A4" s="5"/>
      <c r="B4" s="575" t="s">
        <v>389</v>
      </c>
      <c r="C4" s="6"/>
      <c r="D4" s="6"/>
      <c r="E4" s="6"/>
      <c r="F4" s="6"/>
      <c r="G4" s="30"/>
      <c r="H4" s="6"/>
      <c r="I4" s="6"/>
      <c r="J4" s="6"/>
      <c r="K4" s="6"/>
      <c r="L4" s="6"/>
      <c r="M4" s="6"/>
      <c r="N4" s="208"/>
      <c r="O4" s="576" t="s">
        <v>373</v>
      </c>
    </row>
    <row r="5" spans="1:15" ht="12.75" customHeight="1">
      <c r="A5" s="5"/>
      <c r="B5" s="89"/>
      <c r="C5" s="6"/>
      <c r="D5" s="6"/>
      <c r="E5" s="6"/>
      <c r="F5" s="6"/>
      <c r="G5" s="30"/>
      <c r="H5" s="6"/>
      <c r="I5" s="6"/>
      <c r="J5" s="6"/>
      <c r="K5" s="6"/>
      <c r="L5" s="6"/>
      <c r="M5" s="6"/>
      <c r="N5" s="208"/>
      <c r="O5" s="29"/>
    </row>
    <row r="6" spans="1:15" ht="12.75" customHeight="1">
      <c r="A6" s="5"/>
      <c r="B6" s="208"/>
      <c r="C6" s="6"/>
      <c r="D6" s="6"/>
      <c r="E6" s="6"/>
      <c r="F6" s="6"/>
      <c r="G6" s="6"/>
      <c r="H6" s="6"/>
      <c r="I6" s="6"/>
      <c r="J6" s="6"/>
      <c r="K6" s="6"/>
      <c r="L6" s="6"/>
      <c r="M6" s="6"/>
      <c r="N6" s="208"/>
      <c r="O6" s="208"/>
    </row>
    <row r="7" spans="1:15" ht="18.75" customHeight="1">
      <c r="A7" s="5"/>
      <c r="B7" s="585" t="s">
        <v>65</v>
      </c>
      <c r="C7" s="585"/>
      <c r="D7" s="585"/>
      <c r="E7" s="585"/>
      <c r="F7" s="585"/>
      <c r="G7" s="585"/>
      <c r="H7" s="585"/>
      <c r="I7" s="586"/>
      <c r="J7" s="586"/>
      <c r="K7" s="586"/>
      <c r="L7" s="586"/>
      <c r="M7" s="586"/>
      <c r="N7" s="586"/>
      <c r="O7" s="578"/>
    </row>
    <row r="8" spans="1:15" ht="12.75" customHeight="1">
      <c r="A8" s="5"/>
      <c r="B8" s="6"/>
      <c r="C8" s="6"/>
      <c r="D8" s="6"/>
      <c r="E8" s="6"/>
      <c r="F8" s="6"/>
      <c r="G8" s="6"/>
      <c r="H8" s="6"/>
      <c r="I8" s="6"/>
      <c r="J8" s="6"/>
      <c r="K8" s="6"/>
      <c r="L8" s="6"/>
      <c r="M8" s="6"/>
      <c r="N8" s="6"/>
      <c r="O8" s="6"/>
    </row>
    <row r="9" spans="1:15" ht="12.75" customHeight="1">
      <c r="A9" s="5"/>
      <c r="B9" s="6"/>
      <c r="C9" s="6"/>
      <c r="D9" s="6"/>
      <c r="E9" s="6"/>
      <c r="F9" s="6"/>
      <c r="G9" s="6"/>
      <c r="H9" s="6"/>
      <c r="I9" s="6"/>
      <c r="J9" s="6"/>
      <c r="K9" s="6"/>
      <c r="L9" s="6"/>
      <c r="M9" s="6"/>
      <c r="N9" s="6"/>
      <c r="O9" s="6"/>
    </row>
    <row r="10" spans="1:15" ht="13.7" customHeight="1">
      <c r="A10" s="5"/>
      <c r="B10" s="24" t="s">
        <v>291</v>
      </c>
      <c r="C10" s="647" t="s">
        <v>64</v>
      </c>
      <c r="D10" s="648"/>
      <c r="E10" s="648"/>
      <c r="F10" s="648"/>
      <c r="G10" s="648"/>
      <c r="H10" s="648"/>
      <c r="I10" s="648"/>
      <c r="J10" s="648"/>
      <c r="K10" s="648"/>
      <c r="L10" s="648"/>
      <c r="M10" s="648"/>
      <c r="N10" s="648"/>
      <c r="O10" s="648"/>
    </row>
    <row r="11" spans="1:15" ht="13.7" customHeight="1">
      <c r="A11" s="5"/>
      <c r="B11" s="6"/>
      <c r="C11" s="648"/>
      <c r="D11" s="648"/>
      <c r="E11" s="648"/>
      <c r="F11" s="648"/>
      <c r="G11" s="648"/>
      <c r="H11" s="648"/>
      <c r="I11" s="648"/>
      <c r="J11" s="648"/>
      <c r="K11" s="648"/>
      <c r="L11" s="648"/>
      <c r="M11" s="648"/>
      <c r="N11" s="648"/>
      <c r="O11" s="648"/>
    </row>
    <row r="12" spans="1:15" ht="13.7" customHeight="1">
      <c r="A12" s="5"/>
      <c r="B12" s="6"/>
      <c r="C12" s="648"/>
      <c r="D12" s="648"/>
      <c r="E12" s="648"/>
      <c r="F12" s="648"/>
      <c r="G12" s="648"/>
      <c r="H12" s="648"/>
      <c r="I12" s="648"/>
      <c r="J12" s="648"/>
      <c r="K12" s="648"/>
      <c r="L12" s="648"/>
      <c r="M12" s="648"/>
      <c r="N12" s="648"/>
      <c r="O12" s="648"/>
    </row>
    <row r="13" spans="1:15" ht="13.7" customHeight="1">
      <c r="A13" s="5"/>
      <c r="B13" s="6"/>
      <c r="C13" s="648"/>
      <c r="D13" s="648"/>
      <c r="E13" s="648"/>
      <c r="F13" s="648"/>
      <c r="G13" s="648"/>
      <c r="H13" s="648"/>
      <c r="I13" s="648"/>
      <c r="J13" s="648"/>
      <c r="K13" s="648"/>
      <c r="L13" s="648"/>
      <c r="M13" s="648"/>
      <c r="N13" s="648"/>
      <c r="O13" s="648"/>
    </row>
    <row r="14" spans="1:15" ht="12.75" customHeight="1">
      <c r="A14" s="5"/>
      <c r="B14" s="6"/>
      <c r="C14" s="318"/>
      <c r="D14" s="318"/>
      <c r="E14" s="318"/>
      <c r="F14" s="318"/>
      <c r="G14" s="318"/>
      <c r="H14" s="318"/>
      <c r="I14" s="318"/>
      <c r="J14" s="318"/>
      <c r="K14" s="318"/>
      <c r="L14" s="318"/>
      <c r="M14" s="318"/>
      <c r="N14" s="318"/>
      <c r="O14" s="318"/>
    </row>
    <row r="15" spans="1:15" ht="12.75" customHeight="1">
      <c r="A15" s="5"/>
      <c r="B15" s="6"/>
      <c r="C15" s="6"/>
      <c r="D15" s="6"/>
      <c r="E15" s="6"/>
      <c r="F15" s="6"/>
      <c r="G15" s="6"/>
      <c r="H15" s="6"/>
      <c r="I15" s="6"/>
      <c r="J15" s="6"/>
      <c r="K15" s="6"/>
      <c r="L15" s="6"/>
      <c r="M15" s="6"/>
      <c r="N15" s="6"/>
      <c r="O15" s="6"/>
    </row>
    <row r="16" spans="1:15" ht="18.75" customHeight="1">
      <c r="A16" s="5"/>
      <c r="B16" s="585" t="s">
        <v>234</v>
      </c>
      <c r="C16" s="585"/>
      <c r="D16" s="585"/>
      <c r="E16" s="585"/>
      <c r="F16" s="585"/>
      <c r="G16" s="585"/>
      <c r="H16" s="585"/>
      <c r="I16" s="585"/>
      <c r="J16" s="585"/>
      <c r="K16" s="585"/>
      <c r="L16" s="585"/>
      <c r="M16" s="585"/>
      <c r="N16" s="585"/>
      <c r="O16" s="585"/>
    </row>
    <row r="17" spans="1:15" ht="13.7" customHeight="1">
      <c r="A17" s="5"/>
      <c r="B17" s="6"/>
      <c r="C17" s="317"/>
      <c r="D17" s="317"/>
      <c r="E17" s="6"/>
      <c r="F17" s="6"/>
      <c r="G17" s="6"/>
      <c r="H17" s="6"/>
      <c r="I17" s="6"/>
      <c r="J17" s="6"/>
      <c r="K17" s="6"/>
      <c r="L17" s="6"/>
      <c r="M17" s="6"/>
      <c r="N17" s="6"/>
      <c r="O17" s="6"/>
    </row>
    <row r="18" spans="1:15" ht="12" customHeight="1">
      <c r="A18" s="5"/>
      <c r="B18" s="6"/>
      <c r="C18" s="48" t="s">
        <v>271</v>
      </c>
      <c r="D18" s="6"/>
      <c r="E18" s="6"/>
      <c r="F18" s="6"/>
      <c r="G18" s="6"/>
      <c r="H18" s="6"/>
      <c r="I18" s="6"/>
      <c r="J18" s="6"/>
      <c r="K18" s="6"/>
      <c r="L18" s="6"/>
      <c r="M18" s="6"/>
      <c r="N18" s="6"/>
      <c r="O18" s="6"/>
    </row>
    <row r="19" spans="1:15" ht="12" customHeight="1">
      <c r="A19" s="5"/>
      <c r="B19" s="319"/>
      <c r="C19" s="6"/>
      <c r="D19" s="6"/>
      <c r="E19" s="6"/>
      <c r="F19" s="6"/>
      <c r="G19" s="6"/>
      <c r="H19" s="6"/>
      <c r="I19" s="6"/>
      <c r="J19" s="6"/>
      <c r="K19" s="6"/>
      <c r="L19" s="6"/>
      <c r="M19" s="6"/>
      <c r="N19" s="6"/>
      <c r="O19" s="6"/>
    </row>
    <row r="20" spans="1:15" ht="11.25" customHeight="1">
      <c r="A20" s="5"/>
      <c r="B20" s="319"/>
      <c r="C20" s="6"/>
      <c r="D20" s="6"/>
      <c r="E20" s="49" t="s">
        <v>26</v>
      </c>
      <c r="F20" s="49" t="s">
        <v>27</v>
      </c>
      <c r="G20" s="49" t="s">
        <v>28</v>
      </c>
      <c r="H20" s="49" t="s">
        <v>272</v>
      </c>
      <c r="I20" s="49" t="s">
        <v>273</v>
      </c>
      <c r="J20" s="49" t="s">
        <v>274</v>
      </c>
      <c r="K20" s="49" t="s">
        <v>275</v>
      </c>
      <c r="L20" s="49" t="s">
        <v>276</v>
      </c>
      <c r="M20" s="49" t="s">
        <v>277</v>
      </c>
      <c r="N20" s="49" t="s">
        <v>87</v>
      </c>
      <c r="O20" s="6"/>
    </row>
    <row r="21" spans="1:15" ht="11.25" customHeight="1">
      <c r="A21" s="5"/>
      <c r="B21" s="319"/>
      <c r="C21" s="6"/>
      <c r="D21" s="6"/>
      <c r="E21" s="50">
        <v>1</v>
      </c>
      <c r="F21" s="50">
        <v>2</v>
      </c>
      <c r="G21" s="50">
        <v>3</v>
      </c>
      <c r="H21" s="50">
        <v>4</v>
      </c>
      <c r="I21" s="50">
        <v>5</v>
      </c>
      <c r="J21" s="50">
        <v>6</v>
      </c>
      <c r="K21" s="50">
        <v>7</v>
      </c>
      <c r="L21" s="50">
        <v>8</v>
      </c>
      <c r="M21" s="50">
        <v>9</v>
      </c>
      <c r="N21" s="102"/>
      <c r="O21" s="6"/>
    </row>
    <row r="22" spans="1:15" ht="11.25" customHeight="1">
      <c r="A22" s="5"/>
      <c r="B22" s="319"/>
      <c r="C22" s="6"/>
      <c r="D22" s="6"/>
      <c r="E22" s="55"/>
      <c r="F22" s="55"/>
      <c r="G22" s="55"/>
      <c r="H22" s="55"/>
      <c r="I22" s="55"/>
      <c r="J22" s="55"/>
      <c r="K22" s="55"/>
      <c r="L22" s="55"/>
      <c r="M22" s="55"/>
      <c r="N22" s="55"/>
      <c r="O22" s="6"/>
    </row>
    <row r="23" spans="1:15" ht="17.45" customHeight="1">
      <c r="A23" s="5"/>
      <c r="B23" s="319"/>
      <c r="C23" s="196">
        <v>1</v>
      </c>
      <c r="D23" s="101" t="s">
        <v>26</v>
      </c>
      <c r="E23" s="497">
        <v>136.94900000000001</v>
      </c>
      <c r="F23" s="498">
        <v>4435.817</v>
      </c>
      <c r="G23" s="498">
        <v>343.14100000000002</v>
      </c>
      <c r="H23" s="498">
        <v>0</v>
      </c>
      <c r="I23" s="498">
        <v>0</v>
      </c>
      <c r="J23" s="499">
        <v>2415.7489999999998</v>
      </c>
      <c r="K23" s="497">
        <v>0</v>
      </c>
      <c r="L23" s="498">
        <v>887.32</v>
      </c>
      <c r="M23" s="498">
        <v>2344.1709999999998</v>
      </c>
      <c r="N23" s="499">
        <v>10563.147000000001</v>
      </c>
      <c r="O23" s="584"/>
    </row>
    <row r="24" spans="1:15" ht="17.45" customHeight="1">
      <c r="A24" s="5"/>
      <c r="B24" s="319"/>
      <c r="C24" s="196">
        <v>2</v>
      </c>
      <c r="D24" s="101" t="s">
        <v>27</v>
      </c>
      <c r="E24" s="500">
        <v>1608.1949999999999</v>
      </c>
      <c r="F24" s="501">
        <v>6708.7510000000002</v>
      </c>
      <c r="G24" s="501">
        <v>3361.09</v>
      </c>
      <c r="H24" s="501">
        <v>0</v>
      </c>
      <c r="I24" s="501">
        <v>0</v>
      </c>
      <c r="J24" s="502">
        <v>10386.234</v>
      </c>
      <c r="K24" s="500">
        <v>0</v>
      </c>
      <c r="L24" s="501">
        <v>5090.9809999999998</v>
      </c>
      <c r="M24" s="501">
        <v>2930.395</v>
      </c>
      <c r="N24" s="502">
        <v>30085.646000000001</v>
      </c>
      <c r="O24" s="584"/>
    </row>
    <row r="25" spans="1:15" ht="17.45" customHeight="1">
      <c r="A25" s="5"/>
      <c r="B25" s="319"/>
      <c r="C25" s="196">
        <v>3</v>
      </c>
      <c r="D25" s="101" t="s">
        <v>28</v>
      </c>
      <c r="E25" s="500">
        <v>1270.3197667853201</v>
      </c>
      <c r="F25" s="501">
        <v>5779.5061001058202</v>
      </c>
      <c r="G25" s="501">
        <v>3498.8361331088599</v>
      </c>
      <c r="H25" s="501">
        <v>0</v>
      </c>
      <c r="I25" s="501">
        <v>0</v>
      </c>
      <c r="J25" s="502">
        <v>10330.646000000001</v>
      </c>
      <c r="K25" s="500">
        <v>3965.1039999999998</v>
      </c>
      <c r="L25" s="501">
        <v>-215.03100000000001</v>
      </c>
      <c r="M25" s="501">
        <v>660.92700000000002</v>
      </c>
      <c r="N25" s="502">
        <v>25290.308000000001</v>
      </c>
      <c r="O25" s="584"/>
    </row>
    <row r="26" spans="1:15" ht="17.45" customHeight="1">
      <c r="A26" s="5"/>
      <c r="B26" s="319"/>
      <c r="C26" s="196">
        <v>4</v>
      </c>
      <c r="D26" s="101" t="s">
        <v>272</v>
      </c>
      <c r="E26" s="500">
        <v>2438.2089999999998</v>
      </c>
      <c r="F26" s="501">
        <v>2944.2179999999998</v>
      </c>
      <c r="G26" s="501">
        <v>8100.9009999999998</v>
      </c>
      <c r="H26" s="501">
        <v>0</v>
      </c>
      <c r="I26" s="501">
        <v>0</v>
      </c>
      <c r="J26" s="502">
        <v>0</v>
      </c>
      <c r="K26" s="500">
        <v>0</v>
      </c>
      <c r="L26" s="501">
        <v>0</v>
      </c>
      <c r="M26" s="501">
        <v>17.010000000000002</v>
      </c>
      <c r="N26" s="502">
        <v>13500.338</v>
      </c>
      <c r="O26" s="584"/>
    </row>
    <row r="27" spans="1:15" ht="17.45" customHeight="1">
      <c r="A27" s="5"/>
      <c r="B27" s="319"/>
      <c r="C27" s="196">
        <v>5</v>
      </c>
      <c r="D27" s="101" t="s">
        <v>273</v>
      </c>
      <c r="E27" s="500">
        <v>4687.4542332146802</v>
      </c>
      <c r="F27" s="501">
        <v>3780.2528998941798</v>
      </c>
      <c r="G27" s="501">
        <v>8328.5558668911399</v>
      </c>
      <c r="H27" s="501">
        <v>0</v>
      </c>
      <c r="I27" s="501">
        <v>0</v>
      </c>
      <c r="J27" s="502">
        <v>0</v>
      </c>
      <c r="K27" s="500">
        <v>0</v>
      </c>
      <c r="L27" s="501">
        <v>0</v>
      </c>
      <c r="M27" s="501">
        <v>375.41381519999999</v>
      </c>
      <c r="N27" s="502">
        <v>17171.6768152</v>
      </c>
      <c r="O27" s="584"/>
    </row>
    <row r="28" spans="1:15" ht="17.45" customHeight="1">
      <c r="A28" s="5"/>
      <c r="B28" s="319"/>
      <c r="C28" s="196">
        <v>6</v>
      </c>
      <c r="D28" s="101" t="s">
        <v>274</v>
      </c>
      <c r="E28" s="503">
        <v>0</v>
      </c>
      <c r="F28" s="504">
        <v>0</v>
      </c>
      <c r="G28" s="504">
        <v>0</v>
      </c>
      <c r="H28" s="504">
        <v>13438.013000000001</v>
      </c>
      <c r="I28" s="504">
        <v>15793.674903700001</v>
      </c>
      <c r="J28" s="505">
        <v>0</v>
      </c>
      <c r="K28" s="500">
        <v>1428.5168579000101</v>
      </c>
      <c r="L28" s="501">
        <v>0</v>
      </c>
      <c r="M28" s="501">
        <v>1179.6769999999999</v>
      </c>
      <c r="N28" s="502">
        <v>31839.881761600001</v>
      </c>
      <c r="O28" s="584"/>
    </row>
    <row r="29" spans="1:15" ht="17.45" customHeight="1">
      <c r="A29" s="5"/>
      <c r="B29" s="319"/>
      <c r="C29" s="196">
        <v>7</v>
      </c>
      <c r="D29" s="101" t="s">
        <v>275</v>
      </c>
      <c r="E29" s="497">
        <v>77.484999999999999</v>
      </c>
      <c r="F29" s="498">
        <v>1967.8240000000001</v>
      </c>
      <c r="G29" s="498">
        <v>1190.146</v>
      </c>
      <c r="H29" s="498">
        <v>0</v>
      </c>
      <c r="I29" s="498">
        <v>0</v>
      </c>
      <c r="J29" s="498">
        <v>4275.1327615999999</v>
      </c>
      <c r="K29" s="501">
        <v>0</v>
      </c>
      <c r="L29" s="501">
        <v>0</v>
      </c>
      <c r="M29" s="501">
        <v>6.1239999999999997</v>
      </c>
      <c r="N29" s="502">
        <v>7516.7117615999996</v>
      </c>
      <c r="O29" s="584"/>
    </row>
    <row r="30" spans="1:15" ht="17.45" customHeight="1">
      <c r="A30" s="5"/>
      <c r="B30" s="319"/>
      <c r="C30" s="196">
        <v>8</v>
      </c>
      <c r="D30" s="101" t="s">
        <v>278</v>
      </c>
      <c r="E30" s="500">
        <v>0</v>
      </c>
      <c r="F30" s="501">
        <v>0</v>
      </c>
      <c r="G30" s="501">
        <v>0</v>
      </c>
      <c r="H30" s="501">
        <v>0</v>
      </c>
      <c r="I30" s="501">
        <v>0</v>
      </c>
      <c r="J30" s="501">
        <v>4487.8440000000001</v>
      </c>
      <c r="K30" s="501">
        <v>1880.8879999999999</v>
      </c>
      <c r="L30" s="501">
        <v>551.726</v>
      </c>
      <c r="M30" s="501">
        <v>-605.46199999999999</v>
      </c>
      <c r="N30" s="502">
        <v>6314.9960000000001</v>
      </c>
      <c r="O30" s="584"/>
    </row>
    <row r="31" spans="1:15" ht="17.45" customHeight="1">
      <c r="A31" s="5"/>
      <c r="B31" s="319"/>
      <c r="C31" s="196">
        <v>9</v>
      </c>
      <c r="D31" s="101" t="s">
        <v>277</v>
      </c>
      <c r="E31" s="500">
        <v>344.53500000000003</v>
      </c>
      <c r="F31" s="501">
        <v>4469.277</v>
      </c>
      <c r="G31" s="501">
        <v>467.63799999999998</v>
      </c>
      <c r="H31" s="501">
        <v>62.325000000000003</v>
      </c>
      <c r="I31" s="501">
        <v>1378.0019115</v>
      </c>
      <c r="J31" s="501">
        <v>-55.723999999999997</v>
      </c>
      <c r="K31" s="501">
        <v>242.20308850000001</v>
      </c>
      <c r="L31" s="501">
        <v>0</v>
      </c>
      <c r="M31" s="501">
        <v>0</v>
      </c>
      <c r="N31" s="502">
        <v>6908.2560000000003</v>
      </c>
      <c r="O31" s="584"/>
    </row>
    <row r="32" spans="1:15" ht="17.45" customHeight="1">
      <c r="A32" s="5"/>
      <c r="B32" s="319"/>
      <c r="C32" s="28"/>
      <c r="D32" s="101" t="s">
        <v>87</v>
      </c>
      <c r="E32" s="503">
        <v>10563.147000000001</v>
      </c>
      <c r="F32" s="504">
        <v>30085.646000000001</v>
      </c>
      <c r="G32" s="504">
        <v>25290.308000000001</v>
      </c>
      <c r="H32" s="504">
        <v>13500.338</v>
      </c>
      <c r="I32" s="504">
        <v>17171.6768152</v>
      </c>
      <c r="J32" s="504">
        <v>31839.881761600001</v>
      </c>
      <c r="K32" s="504">
        <v>7516.7119464000098</v>
      </c>
      <c r="L32" s="504">
        <v>6314.9960000000001</v>
      </c>
      <c r="M32" s="504">
        <v>6908.2558152000001</v>
      </c>
      <c r="N32" s="505"/>
      <c r="O32" s="192"/>
    </row>
    <row r="33" spans="1:15" ht="12" customHeight="1">
      <c r="A33" s="5"/>
      <c r="B33" s="319"/>
      <c r="C33" s="6"/>
      <c r="D33" s="6"/>
      <c r="E33" s="132"/>
      <c r="F33" s="132"/>
      <c r="G33" s="132"/>
      <c r="H33" s="132"/>
      <c r="I33" s="132"/>
      <c r="J33" s="132"/>
      <c r="K33" s="132"/>
      <c r="L33" s="132"/>
      <c r="M33" s="132"/>
      <c r="N33" s="132"/>
      <c r="O33" s="6"/>
    </row>
    <row r="34" spans="1:15" ht="11.25" customHeight="1">
      <c r="A34" s="5"/>
      <c r="B34" s="319"/>
      <c r="C34" s="48" t="s">
        <v>292</v>
      </c>
      <c r="D34" s="6"/>
      <c r="E34" s="6"/>
      <c r="F34" s="6"/>
      <c r="G34" s="6"/>
      <c r="H34" s="6"/>
      <c r="I34" s="6"/>
      <c r="J34" s="6"/>
      <c r="K34" s="6"/>
      <c r="L34" s="6"/>
      <c r="M34" s="6"/>
      <c r="N34" s="6"/>
      <c r="O34" s="6"/>
    </row>
    <row r="35" spans="1:15" ht="11.25" customHeight="1">
      <c r="A35" s="5"/>
      <c r="B35" s="319"/>
      <c r="C35" s="6"/>
      <c r="D35" s="6"/>
      <c r="E35" s="6"/>
      <c r="F35" s="6"/>
      <c r="G35" s="6"/>
      <c r="H35" s="6"/>
      <c r="I35" s="6"/>
      <c r="J35" s="6"/>
      <c r="K35" s="6"/>
      <c r="L35" s="6"/>
      <c r="M35" s="6"/>
      <c r="N35" s="6"/>
      <c r="O35" s="6"/>
    </row>
    <row r="36" spans="1:15" ht="11.25" customHeight="1">
      <c r="A36" s="5"/>
      <c r="B36" s="319"/>
      <c r="C36" s="28"/>
      <c r="D36" s="28"/>
      <c r="E36" s="69" t="s">
        <v>26</v>
      </c>
      <c r="F36" s="69" t="s">
        <v>27</v>
      </c>
      <c r="G36" s="69" t="s">
        <v>28</v>
      </c>
      <c r="H36" s="69" t="s">
        <v>272</v>
      </c>
      <c r="I36" s="69" t="s">
        <v>273</v>
      </c>
      <c r="J36" s="69" t="s">
        <v>274</v>
      </c>
      <c r="K36" s="69" t="s">
        <v>275</v>
      </c>
      <c r="L36" s="69" t="s">
        <v>288</v>
      </c>
      <c r="M36" s="69" t="s">
        <v>277</v>
      </c>
      <c r="N36" s="6"/>
      <c r="O36" s="6"/>
    </row>
    <row r="37" spans="1:15" ht="17.45" customHeight="1">
      <c r="A37" s="5"/>
      <c r="B37" s="319"/>
      <c r="C37" s="196">
        <v>1</v>
      </c>
      <c r="D37" s="101" t="s">
        <v>26</v>
      </c>
      <c r="E37" s="506">
        <f t="shared" ref="E37:M37" si="0">E23/E$32</f>
        <v>1.2964791647792084E-2</v>
      </c>
      <c r="F37" s="507">
        <f t="shared" si="0"/>
        <v>0.14743964613556909</v>
      </c>
      <c r="G37" s="507">
        <f t="shared" si="0"/>
        <v>1.3568083077517284E-2</v>
      </c>
      <c r="H37" s="507">
        <f t="shared" si="0"/>
        <v>0</v>
      </c>
      <c r="I37" s="507">
        <f t="shared" si="0"/>
        <v>0</v>
      </c>
      <c r="J37" s="507">
        <f t="shared" si="0"/>
        <v>7.5871795570342751E-2</v>
      </c>
      <c r="K37" s="507">
        <f t="shared" si="0"/>
        <v>0</v>
      </c>
      <c r="L37" s="507">
        <f t="shared" si="0"/>
        <v>0.14050998607125009</v>
      </c>
      <c r="M37" s="508">
        <f t="shared" si="0"/>
        <v>0.33932892219222688</v>
      </c>
      <c r="N37" s="192"/>
      <c r="O37" s="6"/>
    </row>
    <row r="38" spans="1:15" ht="17.45" customHeight="1">
      <c r="A38" s="5"/>
      <c r="B38" s="319"/>
      <c r="C38" s="196">
        <v>2</v>
      </c>
      <c r="D38" s="101" t="s">
        <v>27</v>
      </c>
      <c r="E38" s="509">
        <f t="shared" ref="E38:M38" si="1">E24/E$32</f>
        <v>0.15224582219673738</v>
      </c>
      <c r="F38" s="510">
        <f t="shared" si="1"/>
        <v>0.22298843109434979</v>
      </c>
      <c r="G38" s="510">
        <f t="shared" si="1"/>
        <v>0.13290031896804103</v>
      </c>
      <c r="H38" s="510">
        <f t="shared" si="1"/>
        <v>0</v>
      </c>
      <c r="I38" s="510">
        <f t="shared" si="1"/>
        <v>0</v>
      </c>
      <c r="J38" s="510">
        <f t="shared" si="1"/>
        <v>0.32620202793988257</v>
      </c>
      <c r="K38" s="510">
        <f t="shared" si="1"/>
        <v>0</v>
      </c>
      <c r="L38" s="510">
        <f t="shared" si="1"/>
        <v>0.80617327390231119</v>
      </c>
      <c r="M38" s="511">
        <f t="shared" si="1"/>
        <v>0.42418738946411794</v>
      </c>
      <c r="N38" s="192"/>
      <c r="O38" s="6"/>
    </row>
    <row r="39" spans="1:15" ht="17.45" customHeight="1">
      <c r="A39" s="5"/>
      <c r="B39" s="319"/>
      <c r="C39" s="196">
        <v>3</v>
      </c>
      <c r="D39" s="101" t="s">
        <v>28</v>
      </c>
      <c r="E39" s="509">
        <f t="shared" ref="E39:M39" si="2">E25/E$32</f>
        <v>0.12025959373521168</v>
      </c>
      <c r="F39" s="510">
        <f t="shared" si="2"/>
        <v>0.19210177837317571</v>
      </c>
      <c r="G39" s="510">
        <f t="shared" si="2"/>
        <v>0.1383469166571186</v>
      </c>
      <c r="H39" s="510">
        <f t="shared" si="2"/>
        <v>0</v>
      </c>
      <c r="I39" s="510">
        <f t="shared" si="2"/>
        <v>0</v>
      </c>
      <c r="J39" s="510">
        <f t="shared" si="2"/>
        <v>0.32445616718524117</v>
      </c>
      <c r="K39" s="510">
        <f t="shared" si="2"/>
        <v>0.52750511503889852</v>
      </c>
      <c r="L39" s="510">
        <f t="shared" si="2"/>
        <v>-3.4050852922155456E-2</v>
      </c>
      <c r="M39" s="511">
        <f t="shared" si="2"/>
        <v>9.567205061309178E-2</v>
      </c>
      <c r="N39" s="192"/>
      <c r="O39" s="6"/>
    </row>
    <row r="40" spans="1:15" ht="17.45" customHeight="1">
      <c r="A40" s="5"/>
      <c r="B40" s="319"/>
      <c r="C40" s="196">
        <v>4</v>
      </c>
      <c r="D40" s="101" t="s">
        <v>272</v>
      </c>
      <c r="E40" s="509">
        <f t="shared" ref="E40:M40" si="3">E26/E$32</f>
        <v>0.23082221614448797</v>
      </c>
      <c r="F40" s="510">
        <f t="shared" si="3"/>
        <v>9.7861219267154839E-2</v>
      </c>
      <c r="G40" s="510">
        <f t="shared" si="3"/>
        <v>0.32031642319263171</v>
      </c>
      <c r="H40" s="510">
        <f t="shared" si="3"/>
        <v>0</v>
      </c>
      <c r="I40" s="510">
        <f t="shared" si="3"/>
        <v>0</v>
      </c>
      <c r="J40" s="510">
        <f t="shared" si="3"/>
        <v>0</v>
      </c>
      <c r="K40" s="510">
        <f t="shared" si="3"/>
        <v>0</v>
      </c>
      <c r="L40" s="510">
        <f t="shared" si="3"/>
        <v>0</v>
      </c>
      <c r="M40" s="511">
        <f t="shared" si="3"/>
        <v>2.4622712961169559E-3</v>
      </c>
      <c r="N40" s="192"/>
      <c r="O40" s="6"/>
    </row>
    <row r="41" spans="1:15" ht="17.45" customHeight="1">
      <c r="A41" s="5"/>
      <c r="B41" s="319"/>
      <c r="C41" s="196">
        <v>5</v>
      </c>
      <c r="D41" s="101" t="s">
        <v>273</v>
      </c>
      <c r="E41" s="509">
        <f t="shared" ref="E41:M41" si="4">E27/E$32</f>
        <v>0.44375546730672971</v>
      </c>
      <c r="F41" s="510">
        <f t="shared" si="4"/>
        <v>0.1256497168082806</v>
      </c>
      <c r="G41" s="510">
        <f t="shared" si="4"/>
        <v>0.32931808765995019</v>
      </c>
      <c r="H41" s="510">
        <f t="shared" si="4"/>
        <v>0</v>
      </c>
      <c r="I41" s="510">
        <f t="shared" si="4"/>
        <v>0</v>
      </c>
      <c r="J41" s="510">
        <f t="shared" si="4"/>
        <v>0</v>
      </c>
      <c r="K41" s="510">
        <f t="shared" si="4"/>
        <v>0</v>
      </c>
      <c r="L41" s="510">
        <f t="shared" si="4"/>
        <v>0</v>
      </c>
      <c r="M41" s="511">
        <f t="shared" si="4"/>
        <v>5.4342778444016179E-2</v>
      </c>
      <c r="N41" s="192"/>
      <c r="O41" s="6"/>
    </row>
    <row r="42" spans="1:15" ht="17.45" customHeight="1">
      <c r="A42" s="5"/>
      <c r="B42" s="319"/>
      <c r="C42" s="196">
        <v>6</v>
      </c>
      <c r="D42" s="101" t="s">
        <v>274</v>
      </c>
      <c r="E42" s="509">
        <f t="shared" ref="E42:M42" si="5">E28/E$32</f>
        <v>0</v>
      </c>
      <c r="F42" s="510">
        <f t="shared" si="5"/>
        <v>0</v>
      </c>
      <c r="G42" s="510">
        <f t="shared" si="5"/>
        <v>0</v>
      </c>
      <c r="H42" s="510">
        <f t="shared" si="5"/>
        <v>0.99538344891809383</v>
      </c>
      <c r="I42" s="510">
        <f t="shared" si="5"/>
        <v>0.91975146479112502</v>
      </c>
      <c r="J42" s="510">
        <f t="shared" si="5"/>
        <v>0</v>
      </c>
      <c r="K42" s="510">
        <f t="shared" si="5"/>
        <v>0.19004544381724936</v>
      </c>
      <c r="L42" s="510">
        <f t="shared" si="5"/>
        <v>0</v>
      </c>
      <c r="M42" s="511">
        <f t="shared" si="5"/>
        <v>0.17076336365604713</v>
      </c>
      <c r="N42" s="192"/>
      <c r="O42" s="6"/>
    </row>
    <row r="43" spans="1:15" ht="17.45" customHeight="1">
      <c r="A43" s="5"/>
      <c r="B43" s="319"/>
      <c r="C43" s="28"/>
      <c r="D43" s="101" t="s">
        <v>275</v>
      </c>
      <c r="E43" s="509">
        <f t="shared" ref="E43:M43" si="6">E29/E$32</f>
        <v>7.3354086618315538E-3</v>
      </c>
      <c r="F43" s="510">
        <f t="shared" si="6"/>
        <v>6.5407403916139945E-2</v>
      </c>
      <c r="G43" s="510">
        <f t="shared" si="6"/>
        <v>4.7059371518923372E-2</v>
      </c>
      <c r="H43" s="510">
        <f t="shared" si="6"/>
        <v>0</v>
      </c>
      <c r="I43" s="510">
        <f t="shared" si="6"/>
        <v>0</v>
      </c>
      <c r="J43" s="510">
        <f t="shared" si="6"/>
        <v>0.13426974363818014</v>
      </c>
      <c r="K43" s="510">
        <f t="shared" si="6"/>
        <v>0</v>
      </c>
      <c r="L43" s="510">
        <f t="shared" si="6"/>
        <v>0</v>
      </c>
      <c r="M43" s="511">
        <f t="shared" si="6"/>
        <v>8.8647556833746234E-4</v>
      </c>
      <c r="N43" s="192"/>
      <c r="O43" s="6"/>
    </row>
    <row r="44" spans="1:15" ht="17.45" customHeight="1">
      <c r="A44" s="5"/>
      <c r="B44" s="319"/>
      <c r="C44" s="28"/>
      <c r="D44" s="101" t="s">
        <v>288</v>
      </c>
      <c r="E44" s="509">
        <f t="shared" ref="E44:M44" si="7">E30/E$32</f>
        <v>0</v>
      </c>
      <c r="F44" s="510">
        <f t="shared" si="7"/>
        <v>0</v>
      </c>
      <c r="G44" s="510">
        <f t="shared" si="7"/>
        <v>0</v>
      </c>
      <c r="H44" s="510">
        <f t="shared" si="7"/>
        <v>0</v>
      </c>
      <c r="I44" s="510">
        <f t="shared" si="7"/>
        <v>0</v>
      </c>
      <c r="J44" s="510">
        <f t="shared" si="7"/>
        <v>0.14095039779364052</v>
      </c>
      <c r="K44" s="510">
        <f t="shared" si="7"/>
        <v>0.2502274948690586</v>
      </c>
      <c r="L44" s="510">
        <f t="shared" si="7"/>
        <v>8.7367592948594114E-2</v>
      </c>
      <c r="M44" s="511">
        <f t="shared" si="7"/>
        <v>-8.7643251233954389E-2</v>
      </c>
      <c r="N44" s="192"/>
      <c r="O44" s="6"/>
    </row>
    <row r="45" spans="1:15" ht="17.45" customHeight="1">
      <c r="A45" s="5"/>
      <c r="B45" s="319"/>
      <c r="C45" s="28"/>
      <c r="D45" s="101" t="s">
        <v>277</v>
      </c>
      <c r="E45" s="512">
        <f t="shared" ref="E45:M45" si="8">E31/E$32</f>
        <v>3.2616700307209583E-2</v>
      </c>
      <c r="F45" s="513">
        <f t="shared" si="8"/>
        <v>0.14855180440533003</v>
      </c>
      <c r="G45" s="513">
        <f t="shared" si="8"/>
        <v>1.8490798925817748E-2</v>
      </c>
      <c r="H45" s="513">
        <f t="shared" si="8"/>
        <v>4.6165510819062457E-3</v>
      </c>
      <c r="I45" s="513">
        <f t="shared" si="8"/>
        <v>8.024853520887501E-2</v>
      </c>
      <c r="J45" s="513">
        <f t="shared" si="8"/>
        <v>-1.7501321272871393E-3</v>
      </c>
      <c r="K45" s="513">
        <f t="shared" si="8"/>
        <v>3.2221946274793557E-2</v>
      </c>
      <c r="L45" s="513">
        <f t="shared" si="8"/>
        <v>0</v>
      </c>
      <c r="M45" s="514">
        <f t="shared" si="8"/>
        <v>0</v>
      </c>
      <c r="N45" s="192"/>
      <c r="O45" s="6"/>
    </row>
    <row r="46" spans="1:15" ht="11.25" customHeight="1">
      <c r="A46" s="5"/>
      <c r="B46" s="319"/>
      <c r="C46" s="6"/>
      <c r="D46" s="6"/>
      <c r="E46" s="132"/>
      <c r="F46" s="132"/>
      <c r="G46" s="132"/>
      <c r="H46" s="132"/>
      <c r="I46" s="132"/>
      <c r="J46" s="132"/>
      <c r="K46" s="132"/>
      <c r="L46" s="132"/>
      <c r="M46" s="132"/>
      <c r="N46" s="6"/>
      <c r="O46" s="6"/>
    </row>
    <row r="47" spans="1:15" ht="11.25" customHeight="1">
      <c r="A47" s="5"/>
      <c r="B47" s="319"/>
      <c r="C47" s="48" t="s">
        <v>289</v>
      </c>
      <c r="D47" s="6"/>
      <c r="E47" s="6"/>
      <c r="F47" s="6"/>
      <c r="G47" s="6"/>
      <c r="H47" s="6"/>
      <c r="I47" s="6"/>
      <c r="J47" s="6"/>
      <c r="K47" s="6"/>
      <c r="L47" s="6"/>
      <c r="M47" s="6"/>
      <c r="N47" s="6"/>
      <c r="O47" s="6"/>
    </row>
    <row r="48" spans="1:15" ht="11.25" customHeight="1">
      <c r="A48" s="5"/>
      <c r="B48" s="319"/>
      <c r="C48" s="6"/>
      <c r="D48" s="6"/>
      <c r="E48" s="6"/>
      <c r="F48" s="6"/>
      <c r="G48" s="6"/>
      <c r="H48" s="6"/>
      <c r="I48" s="6"/>
      <c r="J48" s="6"/>
      <c r="K48" s="6"/>
      <c r="L48" s="6"/>
      <c r="M48" s="6"/>
      <c r="N48" s="6"/>
      <c r="O48" s="6"/>
    </row>
    <row r="49" spans="1:15" ht="11.25" customHeight="1">
      <c r="A49" s="5"/>
      <c r="B49" s="319"/>
      <c r="C49" s="28"/>
      <c r="D49" s="28"/>
      <c r="E49" s="69" t="s">
        <v>26</v>
      </c>
      <c r="F49" s="69" t="s">
        <v>27</v>
      </c>
      <c r="G49" s="69" t="s">
        <v>28</v>
      </c>
      <c r="H49" s="69" t="s">
        <v>272</v>
      </c>
      <c r="I49" s="69" t="s">
        <v>273</v>
      </c>
      <c r="J49" s="69" t="s">
        <v>274</v>
      </c>
      <c r="K49" s="6"/>
      <c r="L49" s="6"/>
      <c r="M49" s="6"/>
      <c r="N49" s="6"/>
      <c r="O49" s="6"/>
    </row>
    <row r="50" spans="1:15" ht="17.45" customHeight="1">
      <c r="A50" s="5"/>
      <c r="B50" s="319"/>
      <c r="C50" s="196">
        <v>1</v>
      </c>
      <c r="D50" s="101" t="s">
        <v>26</v>
      </c>
      <c r="E50" s="515">
        <f>-E37+1</f>
        <v>0.98703520835220793</v>
      </c>
      <c r="F50" s="516">
        <f>-F37</f>
        <v>-0.14743964613556909</v>
      </c>
      <c r="G50" s="516">
        <f>-G37</f>
        <v>-1.3568083077517284E-2</v>
      </c>
      <c r="H50" s="516">
        <f>-H37</f>
        <v>0</v>
      </c>
      <c r="I50" s="516">
        <f>-I37</f>
        <v>0</v>
      </c>
      <c r="J50" s="517">
        <f>-J37</f>
        <v>-7.5871795570342751E-2</v>
      </c>
      <c r="K50" s="192"/>
      <c r="L50" s="6"/>
      <c r="M50" s="6"/>
      <c r="N50" s="6"/>
      <c r="O50" s="6"/>
    </row>
    <row r="51" spans="1:15" ht="17.45" customHeight="1">
      <c r="A51" s="5"/>
      <c r="B51" s="319"/>
      <c r="C51" s="196">
        <v>2</v>
      </c>
      <c r="D51" s="101" t="s">
        <v>27</v>
      </c>
      <c r="E51" s="518">
        <f>-E38</f>
        <v>-0.15224582219673738</v>
      </c>
      <c r="F51" s="496">
        <f>-F38+1</f>
        <v>0.77701156890565026</v>
      </c>
      <c r="G51" s="496">
        <f>-G38</f>
        <v>-0.13290031896804103</v>
      </c>
      <c r="H51" s="496">
        <f>-H38</f>
        <v>0</v>
      </c>
      <c r="I51" s="496">
        <f>-I38</f>
        <v>0</v>
      </c>
      <c r="J51" s="519">
        <f>-J38</f>
        <v>-0.32620202793988257</v>
      </c>
      <c r="K51" s="192"/>
      <c r="L51" s="6"/>
      <c r="M51" s="6"/>
      <c r="N51" s="6"/>
      <c r="O51" s="6"/>
    </row>
    <row r="52" spans="1:15" ht="17.45" customHeight="1">
      <c r="A52" s="5"/>
      <c r="B52" s="319"/>
      <c r="C52" s="196">
        <v>3</v>
      </c>
      <c r="D52" s="101" t="s">
        <v>28</v>
      </c>
      <c r="E52" s="518">
        <f>-E39</f>
        <v>-0.12025959373521168</v>
      </c>
      <c r="F52" s="496">
        <f>-F39</f>
        <v>-0.19210177837317571</v>
      </c>
      <c r="G52" s="496">
        <f>-G39+1</f>
        <v>0.86165308334288138</v>
      </c>
      <c r="H52" s="496">
        <f>-H39</f>
        <v>0</v>
      </c>
      <c r="I52" s="496">
        <f>-I39</f>
        <v>0</v>
      </c>
      <c r="J52" s="519">
        <f>-J39</f>
        <v>-0.32445616718524117</v>
      </c>
      <c r="K52" s="192"/>
      <c r="L52" s="6"/>
      <c r="M52" s="6"/>
      <c r="N52" s="6"/>
      <c r="O52" s="6"/>
    </row>
    <row r="53" spans="1:15" ht="17.45" customHeight="1">
      <c r="A53" s="5"/>
      <c r="B53" s="319"/>
      <c r="C53" s="196">
        <v>4</v>
      </c>
      <c r="D53" s="101" t="s">
        <v>272</v>
      </c>
      <c r="E53" s="518">
        <f>-E40</f>
        <v>-0.23082221614448797</v>
      </c>
      <c r="F53" s="496">
        <f>-F40</f>
        <v>-9.7861219267154839E-2</v>
      </c>
      <c r="G53" s="496">
        <f>-G40</f>
        <v>-0.32031642319263171</v>
      </c>
      <c r="H53" s="496">
        <f>-H40+1</f>
        <v>1</v>
      </c>
      <c r="I53" s="496">
        <f>-I40</f>
        <v>0</v>
      </c>
      <c r="J53" s="519">
        <f>-J40</f>
        <v>0</v>
      </c>
      <c r="K53" s="192"/>
      <c r="L53" s="6"/>
      <c r="M53" s="6"/>
      <c r="N53" s="6"/>
      <c r="O53" s="6"/>
    </row>
    <row r="54" spans="1:15" ht="17.45" customHeight="1">
      <c r="A54" s="5"/>
      <c r="B54" s="319"/>
      <c r="C54" s="196">
        <v>5</v>
      </c>
      <c r="D54" s="101" t="s">
        <v>273</v>
      </c>
      <c r="E54" s="518">
        <f>-E41</f>
        <v>-0.44375546730672971</v>
      </c>
      <c r="F54" s="496">
        <f>-F41</f>
        <v>-0.1256497168082806</v>
      </c>
      <c r="G54" s="496">
        <f>-G41</f>
        <v>-0.32931808765995019</v>
      </c>
      <c r="H54" s="496">
        <f>-H41</f>
        <v>0</v>
      </c>
      <c r="I54" s="496">
        <f>-I41+1</f>
        <v>1</v>
      </c>
      <c r="J54" s="519">
        <f>-J41</f>
        <v>0</v>
      </c>
      <c r="K54" s="192"/>
      <c r="L54" s="6"/>
      <c r="M54" s="6"/>
      <c r="N54" s="6"/>
      <c r="O54" s="6"/>
    </row>
    <row r="55" spans="1:15" ht="17.45" customHeight="1">
      <c r="A55" s="5"/>
      <c r="B55" s="319"/>
      <c r="C55" s="196">
        <v>6</v>
      </c>
      <c r="D55" s="101" t="s">
        <v>274</v>
      </c>
      <c r="E55" s="520">
        <f>-E42</f>
        <v>0</v>
      </c>
      <c r="F55" s="521">
        <f>-F42</f>
        <v>0</v>
      </c>
      <c r="G55" s="521">
        <f>-G42</f>
        <v>0</v>
      </c>
      <c r="H55" s="521">
        <f>-H42</f>
        <v>-0.99538344891809383</v>
      </c>
      <c r="I55" s="521">
        <f>-I42</f>
        <v>-0.91975146479112502</v>
      </c>
      <c r="J55" s="522">
        <f>-J42+1</f>
        <v>1</v>
      </c>
      <c r="K55" s="192"/>
      <c r="L55" s="6"/>
      <c r="M55" s="6"/>
      <c r="N55" s="6"/>
      <c r="O55" s="6"/>
    </row>
    <row r="56" spans="1:15" ht="17.45" customHeight="1">
      <c r="A56" s="5"/>
      <c r="B56" s="319"/>
      <c r="C56" s="6"/>
      <c r="D56" s="6"/>
      <c r="E56" s="132"/>
      <c r="F56" s="132"/>
      <c r="G56" s="132"/>
      <c r="H56" s="132"/>
      <c r="I56" s="132"/>
      <c r="J56" s="132"/>
      <c r="K56" s="6"/>
      <c r="L56" s="6"/>
      <c r="M56" s="6"/>
      <c r="N56" s="6"/>
      <c r="O56" s="6"/>
    </row>
    <row r="57" spans="1:15" ht="11.25" customHeight="1">
      <c r="A57" s="5"/>
      <c r="B57" s="319"/>
      <c r="C57" s="48" t="s">
        <v>293</v>
      </c>
      <c r="D57" s="6"/>
      <c r="E57" s="6"/>
      <c r="F57" s="6"/>
      <c r="G57" s="6"/>
      <c r="H57" s="6"/>
      <c r="I57" s="6"/>
      <c r="J57" s="6"/>
      <c r="K57" s="6"/>
      <c r="L57" s="6"/>
      <c r="M57" s="6"/>
      <c r="N57" s="6"/>
      <c r="O57" s="6"/>
    </row>
    <row r="58" spans="1:15" ht="11.25" customHeight="1">
      <c r="A58" s="5"/>
      <c r="B58" s="319"/>
      <c r="C58" s="6"/>
      <c r="D58" s="6"/>
      <c r="E58" s="6"/>
      <c r="F58" s="6"/>
      <c r="G58" s="6"/>
      <c r="H58" s="6"/>
      <c r="I58" s="6"/>
      <c r="J58" s="6"/>
      <c r="K58" s="6"/>
      <c r="L58" s="6"/>
      <c r="M58" s="6"/>
      <c r="N58" s="6"/>
      <c r="O58" s="6"/>
    </row>
    <row r="59" spans="1:15" ht="12" customHeight="1">
      <c r="A59" s="5"/>
      <c r="B59" s="319"/>
      <c r="C59" s="28"/>
      <c r="D59" s="28"/>
      <c r="E59" s="69" t="s">
        <v>26</v>
      </c>
      <c r="F59" s="69" t="s">
        <v>27</v>
      </c>
      <c r="G59" s="69" t="s">
        <v>28</v>
      </c>
      <c r="H59" s="69" t="s">
        <v>272</v>
      </c>
      <c r="I59" s="69" t="s">
        <v>273</v>
      </c>
      <c r="J59" s="69" t="s">
        <v>274</v>
      </c>
      <c r="K59" s="6"/>
      <c r="L59" s="6"/>
      <c r="M59" s="6"/>
      <c r="N59" s="6"/>
      <c r="O59" s="6"/>
    </row>
    <row r="60" spans="1:15" ht="17.45" customHeight="1">
      <c r="A60" s="5"/>
      <c r="B60" s="319"/>
      <c r="C60" s="196">
        <v>1</v>
      </c>
      <c r="D60" s="101" t="s">
        <v>26</v>
      </c>
      <c r="E60" s="515">
        <v>1.3577570204159499</v>
      </c>
      <c r="F60" s="516">
        <v>0.44333625653317199</v>
      </c>
      <c r="G60" s="516">
        <v>0.35049497376147798</v>
      </c>
      <c r="H60" s="516">
        <v>0.35968470068818198</v>
      </c>
      <c r="I60" s="516">
        <v>0.33235486352569898</v>
      </c>
      <c r="J60" s="517">
        <v>0.361352904831934</v>
      </c>
      <c r="K60" s="192"/>
      <c r="L60" s="6"/>
      <c r="M60" s="6"/>
      <c r="N60" s="6"/>
      <c r="O60" s="6"/>
    </row>
    <row r="61" spans="1:15" ht="17.45" customHeight="1">
      <c r="A61" s="5"/>
      <c r="B61" s="319"/>
      <c r="C61" s="196">
        <v>2</v>
      </c>
      <c r="D61" s="101" t="s">
        <v>27</v>
      </c>
      <c r="E61" s="518">
        <v>1.24465769447013</v>
      </c>
      <c r="F61" s="496">
        <v>2.1465571293960499</v>
      </c>
      <c r="G61" s="496">
        <v>1.2065222949663701</v>
      </c>
      <c r="H61" s="496">
        <v>1.18063356811325</v>
      </c>
      <c r="I61" s="496">
        <v>1.09092576818915</v>
      </c>
      <c r="J61" s="519">
        <v>1.1861093022960201</v>
      </c>
      <c r="K61" s="192"/>
      <c r="L61" s="6"/>
      <c r="M61" s="6"/>
      <c r="N61" s="6"/>
      <c r="O61" s="6"/>
    </row>
    <row r="62" spans="1:15" ht="17.45" customHeight="1">
      <c r="A62" s="5"/>
      <c r="B62" s="319"/>
      <c r="C62" s="196">
        <v>3</v>
      </c>
      <c r="D62" s="101" t="s">
        <v>28</v>
      </c>
      <c r="E62" s="518">
        <v>1.1658945823907201</v>
      </c>
      <c r="F62" s="496">
        <v>1.0694486477933101</v>
      </c>
      <c r="G62" s="496">
        <v>2.1666559930007101</v>
      </c>
      <c r="H62" s="496">
        <v>1.13503548023503</v>
      </c>
      <c r="I62" s="496">
        <v>1.0487923489894899</v>
      </c>
      <c r="J62" s="519">
        <v>1.14029973219741</v>
      </c>
      <c r="K62" s="192"/>
      <c r="L62" s="6"/>
      <c r="M62" s="6"/>
      <c r="N62" s="6"/>
      <c r="O62" s="6"/>
    </row>
    <row r="63" spans="1:15" ht="17.45" customHeight="1">
      <c r="A63" s="5"/>
      <c r="B63" s="319"/>
      <c r="C63" s="196">
        <v>4</v>
      </c>
      <c r="D63" s="101" t="s">
        <v>272</v>
      </c>
      <c r="E63" s="518">
        <v>0.808659386440302</v>
      </c>
      <c r="F63" s="496">
        <v>0.65495852078883698</v>
      </c>
      <c r="G63" s="496">
        <v>0.89298926741641105</v>
      </c>
      <c r="H63" s="496">
        <v>1.5621319654350201</v>
      </c>
      <c r="I63" s="496">
        <v>0.51941962585045998</v>
      </c>
      <c r="J63" s="519">
        <v>0.56473911239534702</v>
      </c>
      <c r="K63" s="192"/>
      <c r="L63" s="6"/>
      <c r="M63" s="6"/>
      <c r="N63" s="6"/>
      <c r="O63" s="6"/>
    </row>
    <row r="64" spans="1:15" ht="17.45" customHeight="1">
      <c r="A64" s="5"/>
      <c r="B64" s="319"/>
      <c r="C64" s="196">
        <v>5</v>
      </c>
      <c r="D64" s="101" t="s">
        <v>273</v>
      </c>
      <c r="E64" s="518">
        <v>1.1428531622031</v>
      </c>
      <c r="F64" s="496">
        <v>0.81863596665511396</v>
      </c>
      <c r="G64" s="496">
        <v>1.02065225378755</v>
      </c>
      <c r="H64" s="496">
        <v>0.68174603970193903</v>
      </c>
      <c r="I64" s="496">
        <v>1.62994509232894</v>
      </c>
      <c r="J64" s="519">
        <v>0.68490795224990497</v>
      </c>
      <c r="K64" s="192"/>
      <c r="L64" s="6"/>
      <c r="M64" s="6"/>
      <c r="N64" s="6"/>
      <c r="O64" s="6"/>
    </row>
    <row r="65" spans="1:15" ht="17.45" customHeight="1">
      <c r="A65" s="5"/>
      <c r="B65" s="319"/>
      <c r="C65" s="196">
        <v>6</v>
      </c>
      <c r="D65" s="101" t="s">
        <v>274</v>
      </c>
      <c r="E65" s="520">
        <v>1.8560670390524101</v>
      </c>
      <c r="F65" s="521">
        <v>1.4048765007828301</v>
      </c>
      <c r="G65" s="521">
        <v>1.82761314231125</v>
      </c>
      <c r="H65" s="521">
        <v>2.1819572220513201</v>
      </c>
      <c r="I65" s="521">
        <v>2.01616608481342</v>
      </c>
      <c r="J65" s="522">
        <v>2.1920770577639601</v>
      </c>
      <c r="K65" s="192"/>
      <c r="L65" s="6"/>
      <c r="M65" s="6"/>
      <c r="N65" s="6"/>
      <c r="O65" s="6"/>
    </row>
    <row r="66" spans="1:15" ht="13.7" customHeight="1">
      <c r="A66" s="5"/>
      <c r="B66" s="6"/>
      <c r="C66" s="6"/>
      <c r="D66" s="6"/>
      <c r="E66" s="132"/>
      <c r="F66" s="132"/>
      <c r="G66" s="132"/>
      <c r="H66" s="132"/>
      <c r="I66" s="132"/>
      <c r="J66" s="132"/>
      <c r="K66" s="6"/>
      <c r="L66" s="6"/>
      <c r="M66" s="6"/>
      <c r="N66" s="6"/>
      <c r="O66" s="6"/>
    </row>
    <row r="67" spans="1:15" ht="13.7" customHeight="1">
      <c r="A67" s="5"/>
      <c r="B67" s="6"/>
      <c r="C67" s="384" t="s">
        <v>294</v>
      </c>
      <c r="D67" s="55"/>
      <c r="E67" s="55"/>
      <c r="F67" s="55"/>
      <c r="G67" s="55"/>
      <c r="H67" s="55"/>
      <c r="I67" s="55"/>
      <c r="J67" s="55"/>
      <c r="K67" s="55"/>
      <c r="L67" s="6"/>
      <c r="M67" s="6"/>
      <c r="N67" s="6"/>
      <c r="O67" s="6"/>
    </row>
    <row r="68" spans="1:15" ht="14.25" customHeight="1">
      <c r="A68" s="5"/>
      <c r="B68" s="444"/>
      <c r="C68" s="523"/>
      <c r="D68" s="524"/>
      <c r="E68" s="525"/>
      <c r="F68" s="526"/>
      <c r="G68" s="527" t="s">
        <v>295</v>
      </c>
      <c r="H68" s="528"/>
      <c r="I68" s="526"/>
      <c r="J68" s="527" t="s">
        <v>296</v>
      </c>
      <c r="K68" s="528"/>
      <c r="L68" s="192"/>
      <c r="M68" s="6"/>
      <c r="N68" s="6"/>
      <c r="O68" s="6"/>
    </row>
    <row r="69" spans="1:15" ht="36" customHeight="1">
      <c r="A69" s="5"/>
      <c r="B69" s="444"/>
      <c r="C69" s="529"/>
      <c r="D69" s="530"/>
      <c r="E69" s="531" t="s">
        <v>297</v>
      </c>
      <c r="F69" s="532" t="s">
        <v>298</v>
      </c>
      <c r="G69" s="533" t="s">
        <v>299</v>
      </c>
      <c r="H69" s="534" t="s">
        <v>300</v>
      </c>
      <c r="I69" s="532" t="s">
        <v>298</v>
      </c>
      <c r="J69" s="533" t="s">
        <v>299</v>
      </c>
      <c r="K69" s="534" t="s">
        <v>300</v>
      </c>
      <c r="L69" s="192"/>
      <c r="M69" s="6"/>
      <c r="N69" s="6"/>
      <c r="O69" s="6"/>
    </row>
    <row r="70" spans="1:15" ht="13.7" customHeight="1">
      <c r="A70" s="5"/>
      <c r="B70" s="444"/>
      <c r="C70" s="535"/>
      <c r="D70" s="536"/>
      <c r="E70" s="537" t="s">
        <v>128</v>
      </c>
      <c r="F70" s="538" t="s">
        <v>301</v>
      </c>
      <c r="G70" s="539" t="s">
        <v>302</v>
      </c>
      <c r="H70" s="540"/>
      <c r="I70" s="538" t="s">
        <v>301</v>
      </c>
      <c r="J70" s="539" t="s">
        <v>302</v>
      </c>
      <c r="K70" s="540"/>
      <c r="L70" s="192"/>
      <c r="M70" s="6"/>
      <c r="N70" s="6"/>
      <c r="O70" s="6"/>
    </row>
    <row r="71" spans="1:15" ht="13.7" customHeight="1">
      <c r="A71" s="5"/>
      <c r="B71" s="444"/>
      <c r="C71" s="541">
        <v>1</v>
      </c>
      <c r="D71" s="542" t="s">
        <v>26</v>
      </c>
      <c r="E71" s="543">
        <f t="shared" ref="E71:E76" si="9">N23</f>
        <v>10563.147000000001</v>
      </c>
      <c r="F71" s="544">
        <v>0</v>
      </c>
      <c r="G71" s="545">
        <v>443.33625653317199</v>
      </c>
      <c r="H71" s="546">
        <f t="shared" ref="H71:H76" si="10">G71/E71</f>
        <v>4.197009248599607E-2</v>
      </c>
      <c r="I71" s="544">
        <v>1000</v>
      </c>
      <c r="J71" s="545">
        <v>1357.7570204159499</v>
      </c>
      <c r="K71" s="546">
        <f t="shared" ref="K71:K76" si="11">J71/E71</f>
        <v>0.12853716988090289</v>
      </c>
      <c r="L71" s="192"/>
      <c r="M71" s="6"/>
      <c r="N71" s="6"/>
      <c r="O71" s="6"/>
    </row>
    <row r="72" spans="1:15" ht="13.7" customHeight="1">
      <c r="A72" s="5"/>
      <c r="B72" s="444"/>
      <c r="C72" s="199">
        <v>2</v>
      </c>
      <c r="D72" s="547" t="s">
        <v>27</v>
      </c>
      <c r="E72" s="548">
        <f t="shared" si="9"/>
        <v>30085.646000000001</v>
      </c>
      <c r="F72" s="549">
        <v>1000</v>
      </c>
      <c r="G72" s="550">
        <v>2146.5571293960502</v>
      </c>
      <c r="H72" s="551">
        <f t="shared" si="10"/>
        <v>7.1348214673404395E-2</v>
      </c>
      <c r="I72" s="549">
        <v>0</v>
      </c>
      <c r="J72" s="550">
        <v>1244.6576944701301</v>
      </c>
      <c r="K72" s="551">
        <f t="shared" si="11"/>
        <v>4.1370482603901214E-2</v>
      </c>
      <c r="L72" s="192"/>
      <c r="M72" s="6"/>
      <c r="N72" s="6"/>
      <c r="O72" s="6"/>
    </row>
    <row r="73" spans="1:15" ht="13.7" customHeight="1">
      <c r="A73" s="5"/>
      <c r="B73" s="444"/>
      <c r="C73" s="199">
        <v>3</v>
      </c>
      <c r="D73" s="547" t="s">
        <v>28</v>
      </c>
      <c r="E73" s="548">
        <f t="shared" si="9"/>
        <v>25290.308000000001</v>
      </c>
      <c r="F73" s="549">
        <v>0</v>
      </c>
      <c r="G73" s="550">
        <v>1069.4486477933101</v>
      </c>
      <c r="H73" s="551">
        <f t="shared" si="10"/>
        <v>4.2286896932742381E-2</v>
      </c>
      <c r="I73" s="549">
        <v>0</v>
      </c>
      <c r="J73" s="550">
        <v>1165.89458239072</v>
      </c>
      <c r="K73" s="551">
        <f t="shared" si="11"/>
        <v>4.6100450116729301E-2</v>
      </c>
      <c r="L73" s="192"/>
      <c r="M73" s="6"/>
      <c r="N73" s="6"/>
      <c r="O73" s="6"/>
    </row>
    <row r="74" spans="1:15" ht="13.7" customHeight="1">
      <c r="A74" s="5"/>
      <c r="B74" s="444"/>
      <c r="C74" s="199">
        <v>4</v>
      </c>
      <c r="D74" s="547" t="s">
        <v>272</v>
      </c>
      <c r="E74" s="548">
        <f t="shared" si="9"/>
        <v>13500.338</v>
      </c>
      <c r="F74" s="549">
        <v>0</v>
      </c>
      <c r="G74" s="550">
        <v>654.95852078883695</v>
      </c>
      <c r="H74" s="551">
        <f t="shared" si="10"/>
        <v>4.8514231331751617E-2</v>
      </c>
      <c r="I74" s="549">
        <v>0</v>
      </c>
      <c r="J74" s="550">
        <v>808.659386440302</v>
      </c>
      <c r="K74" s="551">
        <f t="shared" si="11"/>
        <v>5.9899195593495658E-2</v>
      </c>
      <c r="L74" s="192"/>
      <c r="M74" s="6"/>
      <c r="N74" s="6"/>
      <c r="O74" s="6"/>
    </row>
    <row r="75" spans="1:15" ht="13.7" customHeight="1">
      <c r="A75" s="5"/>
      <c r="B75" s="444"/>
      <c r="C75" s="199">
        <v>5</v>
      </c>
      <c r="D75" s="547" t="s">
        <v>273</v>
      </c>
      <c r="E75" s="548">
        <f t="shared" si="9"/>
        <v>17171.6768152</v>
      </c>
      <c r="F75" s="549">
        <v>0</v>
      </c>
      <c r="G75" s="550">
        <v>818.63596665511398</v>
      </c>
      <c r="H75" s="551">
        <f t="shared" si="10"/>
        <v>4.7673618334726345E-2</v>
      </c>
      <c r="I75" s="549">
        <v>0</v>
      </c>
      <c r="J75" s="550">
        <v>1142.8531622031001</v>
      </c>
      <c r="K75" s="551">
        <f t="shared" si="11"/>
        <v>6.6554546448921684E-2</v>
      </c>
      <c r="L75" s="192"/>
      <c r="M75" s="6"/>
      <c r="N75" s="6"/>
      <c r="O75" s="6"/>
    </row>
    <row r="76" spans="1:15" ht="13.7" customHeight="1">
      <c r="A76" s="5"/>
      <c r="B76" s="444"/>
      <c r="C76" s="552">
        <v>6</v>
      </c>
      <c r="D76" s="553" t="s">
        <v>274</v>
      </c>
      <c r="E76" s="554">
        <f t="shared" si="9"/>
        <v>31839.881761600001</v>
      </c>
      <c r="F76" s="555">
        <v>0</v>
      </c>
      <c r="G76" s="556">
        <v>1404.8765007828299</v>
      </c>
      <c r="H76" s="557">
        <f t="shared" si="10"/>
        <v>4.4123169530018783E-2</v>
      </c>
      <c r="I76" s="555">
        <v>0</v>
      </c>
      <c r="J76" s="556">
        <v>1856.0670390524101</v>
      </c>
      <c r="K76" s="557">
        <f t="shared" si="11"/>
        <v>5.8293779259283904E-2</v>
      </c>
      <c r="L76" s="192"/>
      <c r="M76" s="6"/>
      <c r="N76" s="6"/>
      <c r="O76" s="6"/>
    </row>
    <row r="77" spans="1:15" ht="8.1" customHeight="1">
      <c r="A77" s="5"/>
      <c r="B77" s="444"/>
      <c r="C77" s="523"/>
      <c r="D77" s="524"/>
      <c r="E77" s="558"/>
      <c r="F77" s="544"/>
      <c r="G77" s="68"/>
      <c r="H77" s="525"/>
      <c r="I77" s="544"/>
      <c r="J77" s="68"/>
      <c r="K77" s="546"/>
      <c r="L77" s="192"/>
      <c r="M77" s="6"/>
      <c r="N77" s="6"/>
      <c r="O77" s="6"/>
    </row>
    <row r="78" spans="1:15" ht="13.7" customHeight="1">
      <c r="A78" s="5"/>
      <c r="B78" s="444"/>
      <c r="C78" s="152"/>
      <c r="D78" s="547" t="s">
        <v>303</v>
      </c>
      <c r="E78" s="548">
        <f>SUM(E71:E73)</f>
        <v>65939.10100000001</v>
      </c>
      <c r="F78" s="549">
        <f>SUM(F71:F73)</f>
        <v>1000</v>
      </c>
      <c r="G78" s="550">
        <f>SUM(G71:G73)</f>
        <v>3659.3420337225321</v>
      </c>
      <c r="H78" s="551">
        <f>G78/E78</f>
        <v>5.5495782900081267E-2</v>
      </c>
      <c r="I78" s="549">
        <f>SUM(I71:I73)</f>
        <v>1000</v>
      </c>
      <c r="J78" s="550">
        <f>SUM(J71:J73)</f>
        <v>3768.3092972768</v>
      </c>
      <c r="K78" s="551">
        <f>J78/E78</f>
        <v>5.7148326867192192E-2</v>
      </c>
      <c r="L78" s="192"/>
      <c r="M78" s="6"/>
      <c r="N78" s="6"/>
      <c r="O78" s="6"/>
    </row>
    <row r="79" spans="1:15" ht="13.7" customHeight="1">
      <c r="A79" s="5"/>
      <c r="B79" s="444"/>
      <c r="C79" s="529"/>
      <c r="D79" s="553" t="s">
        <v>304</v>
      </c>
      <c r="E79" s="554">
        <f>E74+E75</f>
        <v>30672.0148152</v>
      </c>
      <c r="F79" s="555">
        <f>F74+F75</f>
        <v>0</v>
      </c>
      <c r="G79" s="556">
        <f>G74+G75</f>
        <v>1473.594487443951</v>
      </c>
      <c r="H79" s="557">
        <f>G79/E79</f>
        <v>4.8043615534304189E-2</v>
      </c>
      <c r="I79" s="555">
        <f>I74+I75</f>
        <v>0</v>
      </c>
      <c r="J79" s="556">
        <f>J74+J75</f>
        <v>1951.5125486434022</v>
      </c>
      <c r="K79" s="557">
        <f>J79/E79</f>
        <v>6.3625182773330541E-2</v>
      </c>
      <c r="L79" s="192"/>
      <c r="M79" s="6"/>
      <c r="N79" s="6"/>
      <c r="O79" s="6"/>
    </row>
    <row r="80" spans="1:15" ht="8.1" customHeight="1">
      <c r="A80" s="5"/>
      <c r="B80" s="444"/>
      <c r="C80" s="523"/>
      <c r="D80" s="524"/>
      <c r="E80" s="558"/>
      <c r="F80" s="524"/>
      <c r="G80" s="68"/>
      <c r="H80" s="525"/>
      <c r="I80" s="524"/>
      <c r="J80" s="68"/>
      <c r="K80" s="546"/>
      <c r="L80" s="192"/>
      <c r="M80" s="6"/>
      <c r="N80" s="6"/>
      <c r="O80" s="6"/>
    </row>
    <row r="81" spans="1:15" ht="13.7" customHeight="1">
      <c r="A81" s="5"/>
      <c r="B81" s="444"/>
      <c r="C81" s="152"/>
      <c r="D81" s="547" t="s">
        <v>305</v>
      </c>
      <c r="E81" s="548">
        <f>N29</f>
        <v>7516.7117615999996</v>
      </c>
      <c r="F81" s="448"/>
      <c r="G81" s="550">
        <v>382.61277064808303</v>
      </c>
      <c r="H81" s="551">
        <f>G81/E81</f>
        <v>5.090161533168068E-2</v>
      </c>
      <c r="I81" s="448"/>
      <c r="J81" s="550">
        <v>144.83998446788101</v>
      </c>
      <c r="K81" s="551">
        <f>J81/E81</f>
        <v>1.9269061933146484E-2</v>
      </c>
      <c r="L81" s="192"/>
      <c r="M81" s="6"/>
      <c r="N81" s="6"/>
      <c r="O81" s="6"/>
    </row>
    <row r="82" spans="1:15" ht="13.7" customHeight="1">
      <c r="A82" s="5"/>
      <c r="B82" s="444"/>
      <c r="C82" s="152"/>
      <c r="D82" s="547" t="s">
        <v>306</v>
      </c>
      <c r="E82" s="548">
        <f>N30</f>
        <v>6314.9960000000001</v>
      </c>
      <c r="F82" s="448"/>
      <c r="G82" s="550">
        <v>198.017901636277</v>
      </c>
      <c r="H82" s="551">
        <f>G82/E82</f>
        <v>3.1356773881769204E-2</v>
      </c>
      <c r="I82" s="448"/>
      <c r="J82" s="550">
        <v>263.02215202348702</v>
      </c>
      <c r="K82" s="551">
        <f>J82/E82</f>
        <v>4.1650406749820117E-2</v>
      </c>
      <c r="L82" s="192"/>
      <c r="M82" s="6"/>
      <c r="N82" s="6"/>
      <c r="O82" s="6"/>
    </row>
    <row r="83" spans="1:15" ht="13.7" customHeight="1">
      <c r="A83" s="5"/>
      <c r="B83" s="444"/>
      <c r="C83" s="529"/>
      <c r="D83" s="553" t="s">
        <v>307</v>
      </c>
      <c r="E83" s="554">
        <f>N31</f>
        <v>6908.2560000000003</v>
      </c>
      <c r="F83" s="530"/>
      <c r="G83" s="556">
        <v>419.36932771563897</v>
      </c>
      <c r="H83" s="557">
        <f>G83/E83</f>
        <v>6.0705527953167769E-2</v>
      </c>
      <c r="I83" s="530"/>
      <c r="J83" s="556">
        <v>193.53711168303599</v>
      </c>
      <c r="K83" s="557">
        <f>J83/E83</f>
        <v>2.8015335807334871E-2</v>
      </c>
      <c r="L83" s="192"/>
      <c r="M83" s="6"/>
      <c r="N83" s="6"/>
      <c r="O83" s="6"/>
    </row>
    <row r="84" spans="1:15" ht="13.7" customHeight="1">
      <c r="A84" s="5"/>
      <c r="B84" s="6"/>
      <c r="C84" s="132"/>
      <c r="D84" s="132"/>
      <c r="E84" s="132"/>
      <c r="F84" s="132"/>
      <c r="G84" s="132"/>
      <c r="H84" s="132"/>
      <c r="I84" s="132"/>
      <c r="J84" s="132"/>
      <c r="K84" s="132"/>
      <c r="L84" s="6"/>
      <c r="M84" s="6"/>
      <c r="N84" s="6"/>
      <c r="O84" s="6"/>
    </row>
    <row r="85" spans="1:15" s="580" customFormat="1" ht="15.75" customHeight="1">
      <c r="A85" s="5"/>
      <c r="B85" s="585" t="s">
        <v>14</v>
      </c>
      <c r="C85" s="585"/>
      <c r="D85" s="585"/>
      <c r="E85" s="585"/>
      <c r="F85" s="585"/>
      <c r="G85" s="585"/>
      <c r="H85" s="585"/>
      <c r="I85" s="586" t="s">
        <v>15</v>
      </c>
      <c r="J85" s="586"/>
      <c r="K85" s="586"/>
      <c r="L85" s="586"/>
      <c r="M85" s="586"/>
      <c r="N85" s="586"/>
      <c r="O85" s="578"/>
    </row>
    <row r="86" spans="1:15" s="580" customFormat="1" ht="12.75" customHeight="1"/>
  </sheetData>
  <mergeCells count="6">
    <mergeCell ref="B85:H85"/>
    <mergeCell ref="B7:H7"/>
    <mergeCell ref="C10:O13"/>
    <mergeCell ref="I7:N7"/>
    <mergeCell ref="I85:N85"/>
    <mergeCell ref="B16:O16"/>
  </mergeCells>
  <hyperlinks>
    <hyperlink ref="O4" location="Índice!A1" display="Volver al índice" xr:uid="{00000000-0004-0000-1100-000001000000}"/>
    <hyperlink ref="B4" location="Ejercicios!A1" display="Volver a ejercicios" xr:uid="{883F6040-DC2E-486D-8444-DCCF3E5667AC}"/>
  </hyperlinks>
  <pageMargins left="0.75" right="0.75" top="1" bottom="1" header="0.5" footer="0.5"/>
  <pageSetup scale="76" orientation="landscape"/>
  <headerFooter>
    <oddFooter>&amp;R&amp;"Arial,Regular"&amp;10&amp;K000000Rta_14.15</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2"/>
  <sheetViews>
    <sheetView showGridLines="0" workbookViewId="0">
      <selection activeCell="M16" sqref="M16"/>
    </sheetView>
  </sheetViews>
  <sheetFormatPr baseColWidth="10" defaultColWidth="10.85546875" defaultRowHeight="12.75" customHeight="1"/>
  <cols>
    <col min="1" max="1" width="8.5703125" style="1" customWidth="1"/>
    <col min="2" max="2" width="9.140625" style="1" customWidth="1"/>
    <col min="3" max="3" width="38" style="1" customWidth="1"/>
    <col min="4" max="4" width="5.5703125" style="1" customWidth="1"/>
    <col min="5" max="6" width="2.42578125" style="1" customWidth="1"/>
    <col min="7" max="7" width="13" style="1" customWidth="1"/>
    <col min="8" max="8" width="20.42578125" style="1" customWidth="1"/>
    <col min="9" max="9" width="13.42578125" style="1" customWidth="1"/>
    <col min="10" max="10" width="2.5703125" style="1" customWidth="1"/>
    <col min="11" max="11" width="17.5703125" style="580" customWidth="1"/>
    <col min="12" max="12" width="10.85546875" style="580" customWidth="1"/>
    <col min="13" max="16384" width="10.85546875" style="1"/>
  </cols>
  <sheetData>
    <row r="1" spans="1:11" ht="12.75" customHeight="1">
      <c r="A1" s="2"/>
      <c r="B1" s="3"/>
      <c r="C1" s="3"/>
      <c r="D1" s="3"/>
      <c r="E1" s="3"/>
      <c r="F1" s="3"/>
      <c r="G1" s="3"/>
      <c r="H1" s="3"/>
      <c r="I1" s="3"/>
      <c r="J1" s="3"/>
      <c r="K1" s="3"/>
    </row>
    <row r="2" spans="1:11" ht="12.75" customHeight="1">
      <c r="A2" s="5"/>
      <c r="B2" s="6"/>
      <c r="C2" s="614" t="s">
        <v>1</v>
      </c>
      <c r="D2" s="615"/>
      <c r="E2" s="615"/>
      <c r="F2" s="615"/>
      <c r="G2" s="615"/>
      <c r="H2" s="615"/>
      <c r="I2" s="615"/>
      <c r="J2" s="615"/>
      <c r="K2" s="9"/>
    </row>
    <row r="3" spans="1:11" ht="12.75" customHeight="1">
      <c r="A3" s="5"/>
      <c r="B3" s="6"/>
      <c r="C3" s="88"/>
      <c r="D3" s="88"/>
      <c r="E3" s="88"/>
      <c r="F3" s="88"/>
      <c r="G3" s="88"/>
      <c r="H3" s="88"/>
      <c r="I3" s="88"/>
      <c r="J3" s="88"/>
      <c r="K3" s="6"/>
    </row>
    <row r="4" spans="1:11" ht="12.75" customHeight="1">
      <c r="A4" s="5"/>
      <c r="B4" s="575" t="s">
        <v>389</v>
      </c>
      <c r="C4" s="88"/>
      <c r="D4" s="88"/>
      <c r="E4" s="88"/>
      <c r="F4" s="88"/>
      <c r="G4" s="88"/>
      <c r="H4" s="88"/>
      <c r="I4" s="617" t="s">
        <v>373</v>
      </c>
      <c r="J4" s="618"/>
      <c r="K4" s="6"/>
    </row>
    <row r="5" spans="1:11" ht="12.75" customHeight="1">
      <c r="A5" s="5"/>
      <c r="B5" s="89"/>
      <c r="C5" s="88"/>
      <c r="D5" s="88"/>
      <c r="E5" s="88"/>
      <c r="F5" s="88"/>
      <c r="G5" s="88"/>
      <c r="H5" s="88"/>
      <c r="I5" s="29"/>
      <c r="J5" s="29"/>
      <c r="K5" s="6"/>
    </row>
    <row r="6" spans="1:11" ht="12.75" customHeight="1">
      <c r="A6" s="5"/>
      <c r="B6" s="6"/>
      <c r="C6" s="6"/>
      <c r="D6" s="6"/>
      <c r="E6" s="6"/>
      <c r="F6" s="6"/>
      <c r="G6" s="6"/>
      <c r="H6" s="6"/>
      <c r="I6" s="6"/>
      <c r="J6" s="6"/>
      <c r="K6" s="6"/>
    </row>
    <row r="7" spans="1:11" ht="18.75" customHeight="1">
      <c r="A7" s="5"/>
      <c r="B7" s="585" t="s">
        <v>308</v>
      </c>
      <c r="C7" s="585"/>
      <c r="D7" s="585"/>
      <c r="E7" s="585"/>
      <c r="F7" s="585"/>
      <c r="G7" s="585"/>
      <c r="H7" s="585"/>
      <c r="I7" s="585"/>
      <c r="J7" s="585"/>
      <c r="K7" s="6"/>
    </row>
    <row r="8" spans="1:11" ht="8.1" customHeight="1">
      <c r="A8" s="5"/>
      <c r="B8" s="559"/>
      <c r="C8" s="559"/>
      <c r="D8" s="559"/>
      <c r="E8" s="559"/>
      <c r="F8" s="559"/>
      <c r="G8" s="559"/>
      <c r="H8" s="559"/>
      <c r="I8" s="559"/>
      <c r="J8" s="559"/>
      <c r="K8" s="6"/>
    </row>
    <row r="9" spans="1:11" ht="18.75" customHeight="1">
      <c r="A9" s="5"/>
      <c r="B9" s="28"/>
      <c r="C9" s="51"/>
      <c r="D9" s="550"/>
      <c r="E9" s="51"/>
      <c r="F9" s="28"/>
      <c r="G9" s="51"/>
      <c r="H9" s="51"/>
      <c r="I9" s="550"/>
      <c r="J9" s="560"/>
      <c r="K9" s="6"/>
    </row>
    <row r="10" spans="1:11" ht="17.25" customHeight="1">
      <c r="A10" s="5"/>
      <c r="B10" s="663" t="s">
        <v>13</v>
      </c>
      <c r="C10" s="664"/>
      <c r="D10" s="664"/>
      <c r="E10" s="664"/>
      <c r="F10" s="664"/>
      <c r="G10" s="664"/>
      <c r="H10" s="664"/>
      <c r="I10" s="664"/>
      <c r="J10" s="664"/>
      <c r="K10" s="6"/>
    </row>
    <row r="11" spans="1:11" ht="18.75" customHeight="1">
      <c r="A11" s="5"/>
      <c r="B11" s="28"/>
      <c r="C11" s="51"/>
      <c r="D11" s="550"/>
      <c r="E11" s="51"/>
      <c r="F11" s="28"/>
      <c r="G11" s="28"/>
      <c r="H11" s="28"/>
      <c r="I11" s="550"/>
      <c r="J11" s="560"/>
      <c r="K11" s="6"/>
    </row>
    <row r="12" spans="1:11" ht="18.600000000000001" customHeight="1">
      <c r="A12" s="5"/>
      <c r="B12" s="610" t="s">
        <v>309</v>
      </c>
      <c r="C12" s="629"/>
      <c r="D12" s="629"/>
      <c r="E12" s="629"/>
      <c r="F12" s="629"/>
      <c r="G12" s="629"/>
      <c r="H12" s="629"/>
      <c r="I12" s="629"/>
      <c r="J12" s="560"/>
      <c r="K12" s="6"/>
    </row>
    <row r="13" spans="1:11" ht="18.75" customHeight="1">
      <c r="A13" s="5"/>
      <c r="B13" s="629"/>
      <c r="C13" s="629"/>
      <c r="D13" s="629"/>
      <c r="E13" s="629"/>
      <c r="F13" s="629"/>
      <c r="G13" s="629"/>
      <c r="H13" s="629"/>
      <c r="I13" s="629"/>
      <c r="J13" s="560"/>
      <c r="K13" s="6"/>
    </row>
    <row r="14" spans="1:11" ht="18.75" customHeight="1">
      <c r="A14" s="5"/>
      <c r="B14" s="629"/>
      <c r="C14" s="629"/>
      <c r="D14" s="629"/>
      <c r="E14" s="629"/>
      <c r="F14" s="629"/>
      <c r="G14" s="629"/>
      <c r="H14" s="629"/>
      <c r="I14" s="629"/>
      <c r="J14" s="560"/>
      <c r="K14" s="6"/>
    </row>
    <row r="15" spans="1:11" ht="18.75" customHeight="1">
      <c r="A15" s="5"/>
      <c r="B15" s="629"/>
      <c r="C15" s="629"/>
      <c r="D15" s="629"/>
      <c r="E15" s="629"/>
      <c r="F15" s="629"/>
      <c r="G15" s="629"/>
      <c r="H15" s="629"/>
      <c r="I15" s="629"/>
      <c r="J15" s="560"/>
      <c r="K15" s="6"/>
    </row>
    <row r="16" spans="1:11" ht="21.75" customHeight="1">
      <c r="A16" s="5"/>
      <c r="B16" s="629"/>
      <c r="C16" s="629"/>
      <c r="D16" s="629"/>
      <c r="E16" s="629"/>
      <c r="F16" s="629"/>
      <c r="G16" s="629"/>
      <c r="H16" s="629"/>
      <c r="I16" s="629"/>
      <c r="J16" s="560"/>
      <c r="K16" s="6"/>
    </row>
    <row r="17" spans="1:11" ht="21.75" customHeight="1">
      <c r="A17" s="5"/>
      <c r="B17" s="629"/>
      <c r="C17" s="629"/>
      <c r="D17" s="629"/>
      <c r="E17" s="629"/>
      <c r="F17" s="629"/>
      <c r="G17" s="629"/>
      <c r="H17" s="629"/>
      <c r="I17" s="629"/>
      <c r="J17" s="560"/>
      <c r="K17" s="6"/>
    </row>
    <row r="18" spans="1:11" ht="18.75" customHeight="1">
      <c r="A18" s="5"/>
      <c r="B18" s="109"/>
      <c r="C18" s="51"/>
      <c r="D18" s="460"/>
      <c r="E18" s="51"/>
      <c r="F18" s="51"/>
      <c r="G18" s="51"/>
      <c r="H18" s="51"/>
      <c r="I18" s="460"/>
      <c r="J18" s="560"/>
      <c r="K18" s="6"/>
    </row>
    <row r="19" spans="1:11" ht="18.75" customHeight="1">
      <c r="A19" s="5"/>
      <c r="B19" s="48" t="s">
        <v>310</v>
      </c>
      <c r="C19" s="51"/>
      <c r="D19" s="460"/>
      <c r="E19" s="51"/>
      <c r="F19" s="51"/>
      <c r="G19" s="51"/>
      <c r="H19" s="51"/>
      <c r="I19" s="460"/>
      <c r="J19" s="560"/>
      <c r="K19" s="6"/>
    </row>
    <row r="20" spans="1:11" ht="18.75" customHeight="1">
      <c r="A20" s="5"/>
      <c r="B20" s="109"/>
      <c r="C20" s="51"/>
      <c r="D20" s="460"/>
      <c r="E20" s="51"/>
      <c r="F20" s="51"/>
      <c r="G20" s="51"/>
      <c r="H20" s="51"/>
      <c r="I20" s="460"/>
      <c r="J20" s="560"/>
      <c r="K20" s="6"/>
    </row>
    <row r="21" spans="1:11" ht="18.75" customHeight="1">
      <c r="A21" s="5"/>
      <c r="B21" s="51"/>
      <c r="C21" s="51"/>
      <c r="D21" s="460"/>
      <c r="E21" s="51"/>
      <c r="F21" s="51"/>
      <c r="G21" s="51"/>
      <c r="H21" s="51"/>
      <c r="I21" s="460"/>
      <c r="J21" s="560"/>
      <c r="K21" s="6"/>
    </row>
    <row r="22" spans="1:11" ht="18.75" customHeight="1">
      <c r="A22" s="5"/>
      <c r="B22" s="51"/>
      <c r="C22" s="51"/>
      <c r="D22" s="460"/>
      <c r="E22" s="51"/>
      <c r="F22" s="51"/>
      <c r="G22" s="51"/>
      <c r="H22" s="51"/>
      <c r="I22" s="460"/>
      <c r="J22" s="560"/>
      <c r="K22" s="6"/>
    </row>
    <row r="23" spans="1:11" ht="18.75" customHeight="1">
      <c r="A23" s="5"/>
      <c r="B23" s="51"/>
      <c r="C23" s="51"/>
      <c r="D23" s="460"/>
      <c r="E23" s="460"/>
      <c r="F23" s="51"/>
      <c r="G23" s="51"/>
      <c r="H23" s="51"/>
      <c r="I23" s="460"/>
      <c r="J23" s="560"/>
      <c r="K23" s="6"/>
    </row>
    <row r="24" spans="1:11" ht="18.75" customHeight="1">
      <c r="A24" s="5"/>
      <c r="B24" s="51"/>
      <c r="C24" s="51"/>
      <c r="D24" s="550"/>
      <c r="E24" s="51"/>
      <c r="F24" s="51"/>
      <c r="G24" s="51"/>
      <c r="H24" s="51"/>
      <c r="I24" s="460"/>
      <c r="J24" s="560"/>
      <c r="K24" s="6"/>
    </row>
    <row r="25" spans="1:11" ht="18.600000000000001" customHeight="1">
      <c r="A25" s="5"/>
      <c r="B25" s="610" t="s">
        <v>311</v>
      </c>
      <c r="C25" s="629"/>
      <c r="D25" s="629"/>
      <c r="E25" s="629"/>
      <c r="F25" s="629"/>
      <c r="G25" s="629"/>
      <c r="H25" s="629"/>
      <c r="I25" s="629"/>
      <c r="J25" s="560"/>
      <c r="K25" s="6"/>
    </row>
    <row r="26" spans="1:11" ht="18.75" customHeight="1">
      <c r="A26" s="5"/>
      <c r="B26" s="629"/>
      <c r="C26" s="629"/>
      <c r="D26" s="629"/>
      <c r="E26" s="629"/>
      <c r="F26" s="629"/>
      <c r="G26" s="629"/>
      <c r="H26" s="629"/>
      <c r="I26" s="629"/>
      <c r="J26" s="561"/>
      <c r="K26" s="6"/>
    </row>
    <row r="27" spans="1:11" ht="12.75" customHeight="1">
      <c r="A27" s="5"/>
      <c r="B27" s="629"/>
      <c r="C27" s="629"/>
      <c r="D27" s="629"/>
      <c r="E27" s="629"/>
      <c r="F27" s="629"/>
      <c r="G27" s="629"/>
      <c r="H27" s="629"/>
      <c r="I27" s="629"/>
      <c r="J27" s="51"/>
      <c r="K27" s="6"/>
    </row>
    <row r="28" spans="1:11" ht="15" customHeight="1">
      <c r="A28" s="5"/>
      <c r="B28" s="629"/>
      <c r="C28" s="629"/>
      <c r="D28" s="629"/>
      <c r="E28" s="629"/>
      <c r="F28" s="629"/>
      <c r="G28" s="629"/>
      <c r="H28" s="629"/>
      <c r="I28" s="629"/>
      <c r="J28" s="90"/>
      <c r="K28" s="6"/>
    </row>
    <row r="29" spans="1:11" ht="12.75" customHeight="1">
      <c r="A29" s="5"/>
      <c r="B29" s="629"/>
      <c r="C29" s="629"/>
      <c r="D29" s="629"/>
      <c r="E29" s="629"/>
      <c r="F29" s="629"/>
      <c r="G29" s="629"/>
      <c r="H29" s="629"/>
      <c r="I29" s="629"/>
      <c r="J29" s="90"/>
      <c r="K29" s="6"/>
    </row>
    <row r="30" spans="1:11" ht="12.75" customHeight="1">
      <c r="A30" s="5"/>
      <c r="B30" s="51"/>
      <c r="C30" s="51"/>
      <c r="D30" s="550"/>
      <c r="E30" s="51"/>
      <c r="F30" s="51"/>
      <c r="G30" s="51"/>
      <c r="H30" s="51"/>
      <c r="I30" s="460"/>
      <c r="J30" s="90"/>
      <c r="K30" s="6"/>
    </row>
    <row r="31" spans="1:11" ht="15.75" customHeight="1">
      <c r="A31" s="5"/>
      <c r="B31" s="51"/>
      <c r="C31" s="53" t="s">
        <v>312</v>
      </c>
      <c r="D31" s="28"/>
      <c r="E31" s="53" t="s">
        <v>313</v>
      </c>
      <c r="F31" s="28"/>
      <c r="G31" s="28"/>
      <c r="H31" s="51"/>
      <c r="I31" s="460"/>
      <c r="J31" s="90"/>
      <c r="K31" s="6"/>
    </row>
    <row r="32" spans="1:11" ht="12.75" customHeight="1">
      <c r="A32" s="5"/>
      <c r="B32" s="51"/>
      <c r="C32" s="53" t="s">
        <v>314</v>
      </c>
      <c r="D32" s="562"/>
      <c r="E32" s="53" t="s">
        <v>315</v>
      </c>
      <c r="F32" s="28"/>
      <c r="G32" s="28"/>
      <c r="H32" s="51"/>
      <c r="I32" s="460"/>
      <c r="J32" s="90"/>
      <c r="K32" s="6"/>
    </row>
    <row r="33" spans="1:11" ht="15.75" customHeight="1">
      <c r="A33" s="5"/>
      <c r="B33" s="51"/>
      <c r="C33" s="53" t="s">
        <v>316</v>
      </c>
      <c r="D33" s="28"/>
      <c r="E33" s="53" t="s">
        <v>317</v>
      </c>
      <c r="F33" s="28"/>
      <c r="G33" s="28"/>
      <c r="H33" s="51"/>
      <c r="I33" s="460"/>
      <c r="J33" s="563"/>
      <c r="K33" s="6"/>
    </row>
    <row r="34" spans="1:11" ht="12.75" customHeight="1">
      <c r="A34" s="5"/>
      <c r="B34" s="51"/>
      <c r="C34" s="53" t="s">
        <v>318</v>
      </c>
      <c r="D34" s="28"/>
      <c r="E34" s="53" t="s">
        <v>319</v>
      </c>
      <c r="F34" s="28"/>
      <c r="G34" s="28"/>
      <c r="H34" s="51"/>
      <c r="I34" s="460"/>
      <c r="J34" s="90"/>
      <c r="K34" s="6"/>
    </row>
    <row r="35" spans="1:11" ht="15.75" customHeight="1">
      <c r="A35" s="5"/>
      <c r="B35" s="51"/>
      <c r="C35" s="51"/>
      <c r="D35" s="51"/>
      <c r="E35" s="51"/>
      <c r="F35" s="51"/>
      <c r="G35" s="51"/>
      <c r="H35" s="51"/>
      <c r="I35" s="460"/>
      <c r="J35" s="563"/>
      <c r="K35" s="6"/>
    </row>
    <row r="36" spans="1:11" ht="17.45" customHeight="1">
      <c r="A36" s="5"/>
      <c r="B36" s="610" t="s">
        <v>320</v>
      </c>
      <c r="C36" s="629"/>
      <c r="D36" s="629"/>
      <c r="E36" s="629"/>
      <c r="F36" s="629"/>
      <c r="G36" s="629"/>
      <c r="H36" s="629"/>
      <c r="I36" s="629"/>
      <c r="J36" s="563"/>
      <c r="K36" s="6"/>
    </row>
    <row r="37" spans="1:11" ht="15.75" customHeight="1">
      <c r="A37" s="5"/>
      <c r="B37" s="629"/>
      <c r="C37" s="629"/>
      <c r="D37" s="629"/>
      <c r="E37" s="629"/>
      <c r="F37" s="629"/>
      <c r="G37" s="629"/>
      <c r="H37" s="629"/>
      <c r="I37" s="629"/>
      <c r="J37" s="563"/>
      <c r="K37" s="6"/>
    </row>
    <row r="38" spans="1:11" ht="15.75" customHeight="1">
      <c r="A38" s="5"/>
      <c r="B38" s="629"/>
      <c r="C38" s="629"/>
      <c r="D38" s="629"/>
      <c r="E38" s="629"/>
      <c r="F38" s="629"/>
      <c r="G38" s="629"/>
      <c r="H38" s="629"/>
      <c r="I38" s="629"/>
      <c r="J38" s="563"/>
      <c r="K38" s="6"/>
    </row>
    <row r="39" spans="1:11" ht="15.75" customHeight="1">
      <c r="A39" s="5"/>
      <c r="B39" s="629"/>
      <c r="C39" s="629"/>
      <c r="D39" s="629"/>
      <c r="E39" s="629"/>
      <c r="F39" s="629"/>
      <c r="G39" s="629"/>
      <c r="H39" s="629"/>
      <c r="I39" s="629"/>
      <c r="J39" s="563"/>
      <c r="K39" s="6"/>
    </row>
    <row r="40" spans="1:11" ht="15.75" customHeight="1">
      <c r="A40" s="5"/>
      <c r="B40" s="629"/>
      <c r="C40" s="629"/>
      <c r="D40" s="629"/>
      <c r="E40" s="629"/>
      <c r="F40" s="629"/>
      <c r="G40" s="629"/>
      <c r="H40" s="629"/>
      <c r="I40" s="629"/>
      <c r="J40" s="563"/>
      <c r="K40" s="6"/>
    </row>
    <row r="41" spans="1:11" ht="15.75" customHeight="1">
      <c r="A41" s="5"/>
      <c r="B41" s="75"/>
      <c r="C41" s="75"/>
      <c r="D41" s="51"/>
      <c r="E41" s="51"/>
      <c r="F41" s="51"/>
      <c r="G41" s="51"/>
      <c r="H41" s="51"/>
      <c r="I41" s="460"/>
      <c r="J41" s="563"/>
      <c r="K41" s="6"/>
    </row>
    <row r="42" spans="1:11" ht="13.7" customHeight="1">
      <c r="A42" s="5"/>
      <c r="B42" s="564" t="s">
        <v>321</v>
      </c>
      <c r="C42" s="60"/>
      <c r="D42" s="51"/>
      <c r="E42" s="51"/>
      <c r="F42" s="51"/>
      <c r="G42" s="51"/>
      <c r="H42" s="51"/>
      <c r="I42" s="460"/>
      <c r="J42" s="563"/>
      <c r="K42" s="6"/>
    </row>
    <row r="43" spans="1:11" ht="11.25" customHeight="1">
      <c r="A43" s="5"/>
      <c r="B43" s="659" t="s">
        <v>322</v>
      </c>
      <c r="C43" s="629"/>
      <c r="D43" s="629"/>
      <c r="E43" s="629"/>
      <c r="F43" s="629"/>
      <c r="G43" s="629"/>
      <c r="H43" s="629"/>
      <c r="I43" s="629"/>
      <c r="J43" s="563"/>
      <c r="K43" s="6"/>
    </row>
    <row r="44" spans="1:11" ht="12.75" customHeight="1">
      <c r="A44" s="5"/>
      <c r="B44" s="629"/>
      <c r="C44" s="629"/>
      <c r="D44" s="629"/>
      <c r="E44" s="629"/>
      <c r="F44" s="629"/>
      <c r="G44" s="629"/>
      <c r="H44" s="629"/>
      <c r="I44" s="629"/>
      <c r="J44" s="90"/>
      <c r="K44" s="6"/>
    </row>
    <row r="45" spans="1:11" ht="15.75" customHeight="1">
      <c r="A45" s="5"/>
      <c r="B45" s="629"/>
      <c r="C45" s="629"/>
      <c r="D45" s="629"/>
      <c r="E45" s="629"/>
      <c r="F45" s="629"/>
      <c r="G45" s="629"/>
      <c r="H45" s="629"/>
      <c r="I45" s="629"/>
      <c r="J45" s="563"/>
      <c r="K45" s="6"/>
    </row>
    <row r="46" spans="1:11" ht="12.75" customHeight="1">
      <c r="A46" s="5"/>
      <c r="B46" s="660"/>
      <c r="C46" s="660"/>
      <c r="D46" s="660"/>
      <c r="E46" s="660"/>
      <c r="F46" s="660"/>
      <c r="G46" s="660"/>
      <c r="H46" s="660"/>
      <c r="I46" s="660"/>
      <c r="J46" s="90"/>
      <c r="K46" s="6"/>
    </row>
    <row r="47" spans="1:11" ht="12.75" customHeight="1">
      <c r="A47" s="5"/>
      <c r="B47" s="565" t="s">
        <v>323</v>
      </c>
      <c r="C47" s="51"/>
      <c r="D47" s="460"/>
      <c r="E47" s="51"/>
      <c r="F47" s="51"/>
      <c r="G47" s="51"/>
      <c r="H47" s="51"/>
      <c r="I47" s="460"/>
      <c r="J47" s="90"/>
      <c r="K47" s="6"/>
    </row>
    <row r="48" spans="1:11" ht="17.45" customHeight="1">
      <c r="A48" s="5"/>
      <c r="B48" s="661" t="s">
        <v>324</v>
      </c>
      <c r="C48" s="590"/>
      <c r="D48" s="590"/>
      <c r="E48" s="590"/>
      <c r="F48" s="590"/>
      <c r="G48" s="590"/>
      <c r="H48" s="590"/>
      <c r="I48" s="590"/>
      <c r="J48" s="563"/>
      <c r="K48" s="6"/>
    </row>
    <row r="49" spans="1:11" ht="15.75" customHeight="1">
      <c r="A49" s="5"/>
      <c r="B49" s="662"/>
      <c r="C49" s="590"/>
      <c r="D49" s="590"/>
      <c r="E49" s="590"/>
      <c r="F49" s="590"/>
      <c r="G49" s="590"/>
      <c r="H49" s="590"/>
      <c r="I49" s="590"/>
      <c r="J49" s="563"/>
      <c r="K49" s="6"/>
    </row>
    <row r="50" spans="1:11" ht="12.75" customHeight="1">
      <c r="A50" s="5"/>
      <c r="B50" s="590"/>
      <c r="C50" s="590"/>
      <c r="D50" s="590"/>
      <c r="E50" s="590"/>
      <c r="F50" s="590"/>
      <c r="G50" s="590"/>
      <c r="H50" s="590"/>
      <c r="I50" s="590"/>
      <c r="J50" s="90"/>
      <c r="K50" s="6"/>
    </row>
    <row r="51" spans="1:11" s="580" customFormat="1" ht="15.75" customHeight="1">
      <c r="A51" s="5"/>
      <c r="B51" s="585" t="s">
        <v>14</v>
      </c>
      <c r="C51" s="585"/>
      <c r="D51" s="585"/>
      <c r="E51" s="585"/>
      <c r="F51" s="586" t="s">
        <v>15</v>
      </c>
      <c r="G51" s="586"/>
      <c r="H51" s="586"/>
      <c r="I51" s="586"/>
      <c r="J51" s="586"/>
      <c r="K51" s="393"/>
    </row>
    <row r="52" spans="1:11" s="580" customFormat="1" ht="12.75" customHeight="1"/>
  </sheetData>
  <mergeCells count="11">
    <mergeCell ref="F51:J51"/>
    <mergeCell ref="B51:E51"/>
    <mergeCell ref="B7:J7"/>
    <mergeCell ref="B43:I46"/>
    <mergeCell ref="C2:J2"/>
    <mergeCell ref="I4:J4"/>
    <mergeCell ref="B25:I29"/>
    <mergeCell ref="B36:I40"/>
    <mergeCell ref="B12:I17"/>
    <mergeCell ref="B48:I50"/>
    <mergeCell ref="B10:J10"/>
  </mergeCells>
  <hyperlinks>
    <hyperlink ref="I4" location="'Índice'!R1C1" display="Volver al índice" xr:uid="{00000000-0004-0000-1200-000001000000}"/>
    <hyperlink ref="B4" location="Ejercicios!A1" display="Volver a ejercicios" xr:uid="{629DBE22-0C13-44A7-A8EE-A1AB113C7A14}"/>
    <hyperlink ref="I4:J4" location="Índice!A1" display="Volver al índice" xr:uid="{CC64B12E-1CE0-4E36-AFFE-BFCB8D9B5467}"/>
  </hyperlinks>
  <pageMargins left="0.75" right="0.75" top="1" bottom="1" header="0.5" footer="0.5"/>
  <pageSetup scale="72" orientation="portrait"/>
  <headerFooter>
    <oddFooter>&amp;R&amp;"Arial,Regular"&amp;10&amp;K000000Anexo_14.A.1</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52"/>
  <sheetViews>
    <sheetView showGridLines="0" workbookViewId="0">
      <selection activeCell="K4" sqref="K4"/>
    </sheetView>
  </sheetViews>
  <sheetFormatPr baseColWidth="10" defaultColWidth="10.85546875" defaultRowHeight="12.75" customHeight="1"/>
  <cols>
    <col min="1" max="1" width="5.85546875" style="1" customWidth="1"/>
    <col min="2" max="2" width="4.42578125" style="1" customWidth="1"/>
    <col min="3" max="10" width="10.5703125" style="1" customWidth="1"/>
    <col min="11" max="11" width="10.5703125" style="580" customWidth="1"/>
    <col min="12" max="12" width="10.85546875" style="580" customWidth="1"/>
    <col min="13" max="16384" width="10.85546875" style="1"/>
  </cols>
  <sheetData>
    <row r="1" spans="1:11" ht="13.7" customHeight="1">
      <c r="A1" s="2"/>
      <c r="B1" s="3"/>
      <c r="C1" s="3"/>
      <c r="D1" s="3"/>
      <c r="E1" s="3"/>
      <c r="F1" s="3"/>
      <c r="G1" s="3"/>
      <c r="H1" s="3"/>
      <c r="I1" s="3"/>
      <c r="J1" s="3"/>
      <c r="K1" s="3"/>
    </row>
    <row r="2" spans="1:11" ht="13.7" customHeight="1">
      <c r="A2" s="5"/>
      <c r="B2" s="9"/>
      <c r="C2" s="9"/>
      <c r="D2" s="9"/>
      <c r="E2" s="9"/>
      <c r="F2" s="9"/>
      <c r="G2" s="9"/>
      <c r="H2" s="9"/>
      <c r="I2" s="9"/>
      <c r="J2" s="9"/>
      <c r="K2" s="8" t="s">
        <v>1</v>
      </c>
    </row>
    <row r="3" spans="1:11" ht="13.7" customHeight="1">
      <c r="A3" s="5"/>
      <c r="B3" s="6"/>
      <c r="C3" s="6"/>
      <c r="D3" s="6"/>
      <c r="E3" s="6"/>
      <c r="F3" s="6"/>
      <c r="G3" s="6"/>
      <c r="H3" s="6"/>
      <c r="I3" s="6"/>
      <c r="J3" s="6"/>
      <c r="K3" s="371"/>
    </row>
    <row r="4" spans="1:11" ht="13.7" customHeight="1">
      <c r="A4" s="5"/>
      <c r="B4" s="575" t="s">
        <v>389</v>
      </c>
      <c r="C4" s="6"/>
      <c r="D4" s="6"/>
      <c r="E4" s="6"/>
      <c r="F4" s="6"/>
      <c r="G4" s="6"/>
      <c r="H4" s="6"/>
      <c r="I4" s="6"/>
      <c r="J4" s="30"/>
      <c r="K4" s="576" t="s">
        <v>373</v>
      </c>
    </row>
    <row r="5" spans="1:11" ht="13.7" customHeight="1">
      <c r="A5" s="5"/>
      <c r="B5" s="89"/>
      <c r="C5" s="6"/>
      <c r="D5" s="6"/>
      <c r="E5" s="6"/>
      <c r="F5" s="6"/>
      <c r="G5" s="6"/>
      <c r="H5" s="6"/>
      <c r="I5" s="6"/>
      <c r="J5" s="30"/>
      <c r="K5" s="29"/>
    </row>
    <row r="6" spans="1:11" ht="13.7" customHeight="1">
      <c r="A6" s="5"/>
      <c r="B6" s="6"/>
      <c r="C6" s="6"/>
      <c r="D6" s="6"/>
      <c r="E6" s="6"/>
      <c r="F6" s="6"/>
      <c r="G6" s="6"/>
      <c r="H6" s="6"/>
      <c r="I6" s="6"/>
      <c r="J6" s="6"/>
      <c r="K6" s="6"/>
    </row>
    <row r="7" spans="1:11" ht="18.600000000000001" customHeight="1">
      <c r="A7" s="5"/>
      <c r="B7" s="585" t="s">
        <v>325</v>
      </c>
      <c r="C7" s="585"/>
      <c r="D7" s="585"/>
      <c r="E7" s="585"/>
      <c r="F7" s="585"/>
      <c r="G7" s="585"/>
      <c r="H7" s="585"/>
      <c r="I7" s="585"/>
      <c r="J7" s="585"/>
      <c r="K7" s="585"/>
    </row>
    <row r="8" spans="1:11" ht="13.7" customHeight="1">
      <c r="A8" s="5"/>
      <c r="B8" s="6"/>
      <c r="C8" s="6"/>
      <c r="D8" s="6"/>
      <c r="E8" s="6"/>
      <c r="F8" s="6"/>
      <c r="G8" s="317"/>
      <c r="H8" s="317"/>
      <c r="I8" s="6"/>
      <c r="J8" s="6"/>
      <c r="K8" s="6"/>
    </row>
    <row r="9" spans="1:11" ht="17.45" customHeight="1">
      <c r="A9" s="5"/>
      <c r="B9" s="566" t="s">
        <v>326</v>
      </c>
      <c r="C9" s="322"/>
      <c r="D9" s="86"/>
      <c r="E9" s="86"/>
      <c r="F9" s="86"/>
      <c r="G9" s="567"/>
      <c r="H9" s="567"/>
      <c r="I9" s="86"/>
      <c r="J9" s="86"/>
      <c r="K9" s="86"/>
    </row>
    <row r="10" spans="1:11" ht="13.7" customHeight="1">
      <c r="A10" s="5"/>
      <c r="B10" s="109"/>
      <c r="C10" s="86"/>
      <c r="D10" s="86"/>
      <c r="E10" s="86"/>
      <c r="F10" s="86"/>
      <c r="G10" s="567"/>
      <c r="H10" s="567"/>
      <c r="I10" s="86"/>
      <c r="J10" s="86"/>
      <c r="K10" s="86"/>
    </row>
    <row r="11" spans="1:11" ht="13.7" customHeight="1">
      <c r="A11" s="5"/>
      <c r="B11" s="672" t="s">
        <v>327</v>
      </c>
      <c r="C11" s="673"/>
      <c r="D11" s="673"/>
      <c r="E11" s="673"/>
      <c r="F11" s="673"/>
      <c r="G11" s="673"/>
      <c r="H11" s="673"/>
      <c r="I11" s="673"/>
      <c r="J11" s="673"/>
      <c r="K11" s="673"/>
    </row>
    <row r="12" spans="1:11" ht="13.7" customHeight="1">
      <c r="A12" s="5"/>
      <c r="B12" s="109"/>
      <c r="C12" s="109"/>
      <c r="D12" s="109"/>
      <c r="E12" s="109"/>
      <c r="F12" s="109"/>
      <c r="G12" s="109"/>
      <c r="H12" s="109"/>
      <c r="I12" s="109"/>
      <c r="J12" s="109"/>
      <c r="K12" s="109"/>
    </row>
    <row r="13" spans="1:11" ht="12.75" customHeight="1">
      <c r="A13" s="5"/>
      <c r="B13" s="670" t="s">
        <v>328</v>
      </c>
      <c r="C13" s="671"/>
      <c r="D13" s="671"/>
      <c r="E13" s="671"/>
      <c r="F13" s="671"/>
      <c r="G13" s="671"/>
      <c r="H13" s="671"/>
      <c r="I13" s="671"/>
      <c r="J13" s="671"/>
      <c r="K13" s="671"/>
    </row>
    <row r="14" spans="1:11" ht="13.7" customHeight="1">
      <c r="A14" s="5"/>
      <c r="B14" s="671"/>
      <c r="C14" s="671"/>
      <c r="D14" s="671"/>
      <c r="E14" s="671"/>
      <c r="F14" s="671"/>
      <c r="G14" s="671"/>
      <c r="H14" s="671"/>
      <c r="I14" s="671"/>
      <c r="J14" s="671"/>
      <c r="K14" s="671"/>
    </row>
    <row r="15" spans="1:11" ht="13.7" customHeight="1">
      <c r="A15" s="5"/>
      <c r="B15" s="568"/>
      <c r="C15" s="568"/>
      <c r="D15" s="568"/>
      <c r="E15" s="568"/>
      <c r="F15" s="568"/>
      <c r="G15" s="568"/>
      <c r="H15" s="568"/>
      <c r="I15" s="568"/>
      <c r="J15" s="568"/>
      <c r="K15" s="568"/>
    </row>
    <row r="16" spans="1:11" ht="13.7" customHeight="1">
      <c r="A16" s="5"/>
      <c r="B16" s="667" t="s">
        <v>329</v>
      </c>
      <c r="C16" s="668"/>
      <c r="D16" s="668"/>
      <c r="E16" s="668"/>
      <c r="F16" s="668"/>
      <c r="G16" s="668"/>
      <c r="H16" s="668"/>
      <c r="I16" s="668"/>
      <c r="J16" s="668"/>
      <c r="K16" s="668"/>
    </row>
    <row r="17" spans="1:16" ht="13.7" customHeight="1">
      <c r="A17" s="5"/>
      <c r="B17" s="668"/>
      <c r="C17" s="668"/>
      <c r="D17" s="668"/>
      <c r="E17" s="668"/>
      <c r="F17" s="668"/>
      <c r="G17" s="668"/>
      <c r="H17" s="668"/>
      <c r="I17" s="668"/>
      <c r="J17" s="668"/>
      <c r="K17" s="668"/>
    </row>
    <row r="18" spans="1:16" ht="13.7" customHeight="1">
      <c r="A18" s="5"/>
      <c r="B18" s="109"/>
      <c r="C18" s="86"/>
      <c r="D18" s="86"/>
      <c r="E18" s="86"/>
      <c r="F18" s="86"/>
      <c r="G18" s="51"/>
      <c r="H18" s="51"/>
      <c r="I18" s="86"/>
      <c r="J18" s="86"/>
      <c r="K18" s="86"/>
    </row>
    <row r="19" spans="1:16" ht="13.7" customHeight="1">
      <c r="A19" s="5"/>
      <c r="B19" s="667" t="s">
        <v>330</v>
      </c>
      <c r="C19" s="668"/>
      <c r="D19" s="668"/>
      <c r="E19" s="668"/>
      <c r="F19" s="668"/>
      <c r="G19" s="668"/>
      <c r="H19" s="668"/>
      <c r="I19" s="668"/>
      <c r="J19" s="668"/>
      <c r="K19" s="668"/>
    </row>
    <row r="20" spans="1:16" ht="13.7" customHeight="1">
      <c r="A20" s="5"/>
      <c r="B20" s="668"/>
      <c r="C20" s="668"/>
      <c r="D20" s="668"/>
      <c r="E20" s="668"/>
      <c r="F20" s="668"/>
      <c r="G20" s="668"/>
      <c r="H20" s="668"/>
      <c r="I20" s="668"/>
      <c r="J20" s="668"/>
      <c r="K20" s="668"/>
    </row>
    <row r="21" spans="1:16" ht="13.7" customHeight="1">
      <c r="A21" s="5"/>
      <c r="B21" s="109"/>
      <c r="C21" s="86"/>
      <c r="D21" s="86"/>
      <c r="E21" s="86"/>
      <c r="F21" s="86"/>
      <c r="G21" s="51"/>
      <c r="H21" s="51"/>
      <c r="I21" s="86"/>
      <c r="J21" s="86"/>
      <c r="K21" s="86"/>
    </row>
    <row r="22" spans="1:16" ht="13.7" customHeight="1">
      <c r="A22" s="5"/>
      <c r="B22" s="672" t="s">
        <v>331</v>
      </c>
      <c r="C22" s="673"/>
      <c r="D22" s="673"/>
      <c r="E22" s="673"/>
      <c r="F22" s="673"/>
      <c r="G22" s="673"/>
      <c r="H22" s="673"/>
      <c r="I22" s="673"/>
      <c r="J22" s="673"/>
      <c r="K22" s="673"/>
    </row>
    <row r="23" spans="1:16" ht="13.7" customHeight="1">
      <c r="A23" s="5"/>
      <c r="B23" s="109"/>
      <c r="C23" s="86"/>
      <c r="D23" s="86"/>
      <c r="E23" s="86"/>
      <c r="F23" s="86"/>
      <c r="G23" s="51"/>
      <c r="H23" s="51"/>
      <c r="I23" s="86"/>
      <c r="J23" s="86"/>
      <c r="K23" s="86"/>
    </row>
    <row r="24" spans="1:16" ht="13.7" customHeight="1">
      <c r="A24" s="5"/>
      <c r="B24" s="672" t="s">
        <v>332</v>
      </c>
      <c r="C24" s="673"/>
      <c r="D24" s="673"/>
      <c r="E24" s="673"/>
      <c r="F24" s="673"/>
      <c r="G24" s="673"/>
      <c r="H24" s="673"/>
      <c r="I24" s="673"/>
      <c r="J24" s="673"/>
      <c r="K24" s="673"/>
    </row>
    <row r="25" spans="1:16" ht="12" customHeight="1">
      <c r="A25" s="5"/>
      <c r="B25" s="109"/>
      <c r="C25" s="345"/>
      <c r="D25" s="345"/>
      <c r="E25" s="345"/>
      <c r="F25" s="345"/>
      <c r="G25" s="345"/>
      <c r="H25" s="345"/>
      <c r="I25" s="345"/>
      <c r="J25" s="345"/>
      <c r="K25" s="345"/>
    </row>
    <row r="26" spans="1:16" ht="12" customHeight="1">
      <c r="A26" s="5"/>
      <c r="B26" s="665" t="s">
        <v>333</v>
      </c>
      <c r="C26" s="666"/>
      <c r="D26" s="666"/>
      <c r="E26" s="666"/>
      <c r="F26" s="666"/>
      <c r="G26" s="666"/>
      <c r="H26" s="666"/>
      <c r="I26" s="666"/>
      <c r="J26" s="666"/>
      <c r="K26" s="666"/>
    </row>
    <row r="27" spans="1:16" ht="12" customHeight="1">
      <c r="A27" s="5"/>
      <c r="B27" s="666"/>
      <c r="C27" s="666"/>
      <c r="D27" s="666"/>
      <c r="E27" s="666"/>
      <c r="F27" s="666"/>
      <c r="G27" s="666"/>
      <c r="H27" s="666"/>
      <c r="I27" s="666"/>
      <c r="J27" s="666"/>
      <c r="K27" s="666"/>
      <c r="P27" s="580"/>
    </row>
    <row r="28" spans="1:16" ht="12" customHeight="1">
      <c r="A28" s="5"/>
      <c r="B28" s="569"/>
      <c r="C28" s="569"/>
      <c r="D28" s="569"/>
      <c r="E28" s="569"/>
      <c r="F28" s="569"/>
      <c r="G28" s="569"/>
      <c r="H28" s="569"/>
      <c r="I28" s="569"/>
      <c r="J28" s="569"/>
      <c r="K28" s="569"/>
    </row>
    <row r="29" spans="1:16" ht="12" customHeight="1">
      <c r="A29" s="5"/>
      <c r="B29" s="665" t="s">
        <v>334</v>
      </c>
      <c r="C29" s="669"/>
      <c r="D29" s="669"/>
      <c r="E29" s="669"/>
      <c r="F29" s="669"/>
      <c r="G29" s="669"/>
      <c r="H29" s="669"/>
      <c r="I29" s="669"/>
      <c r="J29" s="669"/>
      <c r="K29" s="669"/>
    </row>
    <row r="30" spans="1:16" ht="12" customHeight="1">
      <c r="A30" s="5"/>
      <c r="B30" s="669"/>
      <c r="C30" s="669"/>
      <c r="D30" s="669"/>
      <c r="E30" s="669"/>
      <c r="F30" s="669"/>
      <c r="G30" s="669"/>
      <c r="H30" s="669"/>
      <c r="I30" s="669"/>
      <c r="J30" s="669"/>
      <c r="K30" s="669"/>
    </row>
    <row r="31" spans="1:16" ht="12" customHeight="1">
      <c r="A31" s="5"/>
      <c r="B31" s="109"/>
      <c r="C31" s="345"/>
      <c r="D31" s="345"/>
      <c r="E31" s="345"/>
      <c r="F31" s="345"/>
      <c r="G31" s="345"/>
      <c r="H31" s="345"/>
      <c r="I31" s="345"/>
      <c r="J31" s="345"/>
      <c r="K31" s="345"/>
    </row>
    <row r="32" spans="1:16" ht="12" customHeight="1">
      <c r="A32" s="5"/>
      <c r="B32" s="665" t="s">
        <v>335</v>
      </c>
      <c r="C32" s="666"/>
      <c r="D32" s="666"/>
      <c r="E32" s="666"/>
      <c r="F32" s="666"/>
      <c r="G32" s="666"/>
      <c r="H32" s="666"/>
      <c r="I32" s="666"/>
      <c r="J32" s="666"/>
      <c r="K32" s="666"/>
    </row>
    <row r="33" spans="1:11" ht="12" customHeight="1">
      <c r="A33" s="5"/>
      <c r="B33" s="666"/>
      <c r="C33" s="666"/>
      <c r="D33" s="666"/>
      <c r="E33" s="666"/>
      <c r="F33" s="666"/>
      <c r="G33" s="666"/>
      <c r="H33" s="666"/>
      <c r="I33" s="666"/>
      <c r="J33" s="666"/>
      <c r="K33" s="666"/>
    </row>
    <row r="34" spans="1:11" ht="12" customHeight="1">
      <c r="A34" s="5"/>
      <c r="B34" s="350"/>
      <c r="C34" s="350"/>
      <c r="D34" s="350"/>
      <c r="E34" s="350"/>
      <c r="F34" s="350"/>
      <c r="G34" s="350"/>
      <c r="H34" s="350"/>
      <c r="I34" s="350"/>
      <c r="J34" s="350"/>
      <c r="K34" s="350"/>
    </row>
    <row r="35" spans="1:11" ht="12" customHeight="1">
      <c r="A35" s="5"/>
      <c r="B35" s="566" t="s">
        <v>336</v>
      </c>
      <c r="C35" s="350"/>
      <c r="D35" s="350"/>
      <c r="E35" s="350"/>
      <c r="F35" s="350"/>
      <c r="G35" s="350"/>
      <c r="H35" s="350"/>
      <c r="I35" s="350"/>
      <c r="J35" s="350"/>
      <c r="K35" s="350"/>
    </row>
    <row r="36" spans="1:11" ht="12" customHeight="1">
      <c r="A36" s="5"/>
      <c r="B36" s="350"/>
      <c r="C36" s="350"/>
      <c r="D36" s="350"/>
      <c r="E36" s="350"/>
      <c r="F36" s="350"/>
      <c r="G36" s="350"/>
      <c r="H36" s="350"/>
      <c r="I36" s="350"/>
      <c r="J36" s="350"/>
      <c r="K36" s="350"/>
    </row>
    <row r="37" spans="1:11" ht="12" customHeight="1">
      <c r="A37" s="5"/>
      <c r="B37" s="670" t="s">
        <v>337</v>
      </c>
      <c r="C37" s="671"/>
      <c r="D37" s="671"/>
      <c r="E37" s="671"/>
      <c r="F37" s="671"/>
      <c r="G37" s="671"/>
      <c r="H37" s="671"/>
      <c r="I37" s="671"/>
      <c r="J37" s="671"/>
      <c r="K37" s="671"/>
    </row>
    <row r="38" spans="1:11" ht="12" customHeight="1">
      <c r="A38" s="5"/>
      <c r="B38" s="671"/>
      <c r="C38" s="671"/>
      <c r="D38" s="671"/>
      <c r="E38" s="671"/>
      <c r="F38" s="671"/>
      <c r="G38" s="671"/>
      <c r="H38" s="671"/>
      <c r="I38" s="671"/>
      <c r="J38" s="671"/>
      <c r="K38" s="671"/>
    </row>
    <row r="39" spans="1:11" ht="12" customHeight="1">
      <c r="A39" s="5"/>
      <c r="B39" s="568"/>
      <c r="C39" s="568"/>
      <c r="D39" s="568"/>
      <c r="E39" s="568"/>
      <c r="F39" s="568"/>
      <c r="G39" s="568"/>
      <c r="H39" s="568"/>
      <c r="I39" s="568"/>
      <c r="J39" s="568"/>
      <c r="K39" s="568"/>
    </row>
    <row r="40" spans="1:11" ht="13.5" customHeight="1">
      <c r="A40" s="5"/>
      <c r="B40" s="674" t="s">
        <v>338</v>
      </c>
      <c r="C40" s="675"/>
      <c r="D40" s="675"/>
      <c r="E40" s="675"/>
      <c r="F40" s="675"/>
      <c r="G40" s="675"/>
      <c r="H40" s="568"/>
      <c r="I40" s="568"/>
      <c r="J40" s="568"/>
      <c r="K40" s="568"/>
    </row>
    <row r="41" spans="1:11" ht="12" customHeight="1">
      <c r="A41" s="5"/>
      <c r="B41" s="568"/>
      <c r="C41" s="568"/>
      <c r="D41" s="568"/>
      <c r="E41" s="568"/>
      <c r="F41" s="568"/>
      <c r="G41" s="568"/>
      <c r="H41" s="568"/>
      <c r="I41" s="568"/>
      <c r="J41" s="568"/>
      <c r="K41" s="568"/>
    </row>
    <row r="42" spans="1:11" ht="12" customHeight="1">
      <c r="A42" s="5"/>
      <c r="B42" s="670" t="s">
        <v>339</v>
      </c>
      <c r="C42" s="671"/>
      <c r="D42" s="671"/>
      <c r="E42" s="671"/>
      <c r="F42" s="671"/>
      <c r="G42" s="671"/>
      <c r="H42" s="671"/>
      <c r="I42" s="671"/>
      <c r="J42" s="671"/>
      <c r="K42" s="671"/>
    </row>
    <row r="43" spans="1:11" ht="12" customHeight="1">
      <c r="A43" s="5"/>
      <c r="B43" s="671"/>
      <c r="C43" s="671"/>
      <c r="D43" s="671"/>
      <c r="E43" s="671"/>
      <c r="F43" s="671"/>
      <c r="G43" s="671"/>
      <c r="H43" s="671"/>
      <c r="I43" s="671"/>
      <c r="J43" s="671"/>
      <c r="K43" s="671"/>
    </row>
    <row r="44" spans="1:11" ht="12" customHeight="1">
      <c r="A44" s="5"/>
      <c r="B44" s="671"/>
      <c r="C44" s="671"/>
      <c r="D44" s="671"/>
      <c r="E44" s="671"/>
      <c r="F44" s="671"/>
      <c r="G44" s="671"/>
      <c r="H44" s="671"/>
      <c r="I44" s="671"/>
      <c r="J44" s="671"/>
      <c r="K44" s="671"/>
    </row>
    <row r="45" spans="1:11" ht="12" customHeight="1">
      <c r="A45" s="5"/>
      <c r="B45" s="670" t="s">
        <v>340</v>
      </c>
      <c r="C45" s="671"/>
      <c r="D45" s="671"/>
      <c r="E45" s="671"/>
      <c r="F45" s="671"/>
      <c r="G45" s="671"/>
      <c r="H45" s="671"/>
      <c r="I45" s="671"/>
      <c r="J45" s="671"/>
      <c r="K45" s="671"/>
    </row>
    <row r="46" spans="1:11" ht="12" customHeight="1">
      <c r="A46" s="5"/>
      <c r="B46" s="671"/>
      <c r="C46" s="671"/>
      <c r="D46" s="671"/>
      <c r="E46" s="671"/>
      <c r="F46" s="671"/>
      <c r="G46" s="671"/>
      <c r="H46" s="671"/>
      <c r="I46" s="671"/>
      <c r="J46" s="671"/>
      <c r="K46" s="671"/>
    </row>
    <row r="47" spans="1:11" ht="12" customHeight="1">
      <c r="A47" s="5"/>
      <c r="B47" s="568"/>
      <c r="C47" s="568"/>
      <c r="D47" s="568"/>
      <c r="E47" s="568"/>
      <c r="F47" s="568"/>
      <c r="G47" s="568"/>
      <c r="H47" s="568"/>
      <c r="I47" s="568"/>
      <c r="J47" s="568"/>
      <c r="K47" s="568"/>
    </row>
    <row r="48" spans="1:11" ht="12" customHeight="1">
      <c r="A48" s="5"/>
      <c r="B48" s="670" t="s">
        <v>341</v>
      </c>
      <c r="C48" s="671"/>
      <c r="D48" s="671"/>
      <c r="E48" s="671"/>
      <c r="F48" s="671"/>
      <c r="G48" s="671"/>
      <c r="H48" s="671"/>
      <c r="I48" s="671"/>
      <c r="J48" s="671"/>
      <c r="K48" s="671"/>
    </row>
    <row r="49" spans="1:11" ht="12" customHeight="1">
      <c r="A49" s="5"/>
      <c r="B49" s="671"/>
      <c r="C49" s="671"/>
      <c r="D49" s="671"/>
      <c r="E49" s="671"/>
      <c r="F49" s="671"/>
      <c r="G49" s="671"/>
      <c r="H49" s="671"/>
      <c r="I49" s="671"/>
      <c r="J49" s="671"/>
      <c r="K49" s="671"/>
    </row>
    <row r="50" spans="1:11" ht="12" customHeight="1">
      <c r="A50" s="5"/>
      <c r="B50" s="671"/>
      <c r="C50" s="671"/>
      <c r="D50" s="671"/>
      <c r="E50" s="671"/>
      <c r="F50" s="671"/>
      <c r="G50" s="671"/>
      <c r="H50" s="671"/>
      <c r="I50" s="671"/>
      <c r="J50" s="671"/>
      <c r="K50" s="671"/>
    </row>
    <row r="51" spans="1:11" ht="12" customHeight="1">
      <c r="A51" s="5"/>
      <c r="B51" s="571"/>
      <c r="C51" s="570"/>
      <c r="D51" s="570"/>
      <c r="E51" s="37"/>
      <c r="F51" s="37"/>
      <c r="G51" s="37"/>
      <c r="H51" s="37"/>
      <c r="I51" s="37"/>
      <c r="J51" s="37"/>
      <c r="K51" s="37"/>
    </row>
    <row r="52" spans="1:11" ht="12" customHeight="1">
      <c r="A52" s="5"/>
      <c r="B52" s="585" t="s">
        <v>14</v>
      </c>
      <c r="C52" s="585"/>
      <c r="D52" s="585"/>
      <c r="E52" s="585"/>
      <c r="F52" s="585"/>
      <c r="G52" s="586" t="s">
        <v>15</v>
      </c>
      <c r="H52" s="586"/>
      <c r="I52" s="586"/>
      <c r="J52" s="586"/>
      <c r="K52" s="586"/>
    </row>
  </sheetData>
  <mergeCells count="17">
    <mergeCell ref="G52:K52"/>
    <mergeCell ref="B52:F52"/>
    <mergeCell ref="B11:K11"/>
    <mergeCell ref="B37:K38"/>
    <mergeCell ref="B40:G40"/>
    <mergeCell ref="B42:K44"/>
    <mergeCell ref="B45:K46"/>
    <mergeCell ref="B48:K50"/>
    <mergeCell ref="B7:K7"/>
    <mergeCell ref="B32:K33"/>
    <mergeCell ref="B19:K20"/>
    <mergeCell ref="B29:K30"/>
    <mergeCell ref="B16:K17"/>
    <mergeCell ref="B26:K27"/>
    <mergeCell ref="B13:K14"/>
    <mergeCell ref="B22:K22"/>
    <mergeCell ref="B24:K24"/>
  </mergeCells>
  <hyperlinks>
    <hyperlink ref="B4" location="Ejercicios!A1" display="Volver a ejercicios" xr:uid="{00000000-0004-0000-1300-000000000000}"/>
    <hyperlink ref="K4" location="Índice!A1" display="Volver al índice" xr:uid="{00000000-0004-0000-1300-000001000000}"/>
    <hyperlink ref="B19" r:id="rId1" xr:uid="{00000000-0004-0000-1300-000002000000}"/>
  </hyperlinks>
  <pageMargins left="0.75" right="0.75" top="1" bottom="1" header="0.5" footer="0.5"/>
  <pageSetup scale="76" orientation="portrait"/>
  <headerFooter>
    <oddFooter>&amp;R&amp;"Arial,Regular"&amp;10&amp;K000000Fuentes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9"/>
  <sheetViews>
    <sheetView showGridLines="0" zoomScaleNormal="100" workbookViewId="0">
      <selection activeCell="D28" sqref="D28:J31"/>
    </sheetView>
  </sheetViews>
  <sheetFormatPr baseColWidth="10" defaultColWidth="8.85546875" defaultRowHeight="12.75" customHeight="1"/>
  <cols>
    <col min="1" max="1" width="3.42578125" style="1" customWidth="1"/>
    <col min="2" max="2" width="7" style="1" customWidth="1"/>
    <col min="3" max="3" width="4.140625" style="1" customWidth="1"/>
    <col min="4" max="4" width="13.140625" style="1" customWidth="1"/>
    <col min="5" max="5" width="12.42578125" style="1" customWidth="1"/>
    <col min="6" max="6" width="10" style="1" customWidth="1"/>
    <col min="7" max="7" width="13.5703125" style="1" customWidth="1"/>
    <col min="8" max="10" width="8.85546875" style="1" customWidth="1"/>
    <col min="11" max="11" width="5.140625" style="1" customWidth="1"/>
    <col min="12" max="12" width="3.5703125" style="1" customWidth="1"/>
    <col min="13" max="13" width="15.42578125" style="580" customWidth="1"/>
    <col min="14" max="14" width="8.85546875" style="580" customWidth="1"/>
    <col min="15" max="16384" width="8.85546875" style="1"/>
  </cols>
  <sheetData>
    <row r="1" spans="1:13" ht="12.75" customHeight="1">
      <c r="A1" s="2"/>
      <c r="B1" s="3"/>
      <c r="C1" s="3"/>
      <c r="D1" s="3"/>
      <c r="E1" s="3"/>
      <c r="F1" s="3"/>
      <c r="G1" s="3"/>
      <c r="H1" s="3"/>
      <c r="I1" s="3"/>
      <c r="J1" s="3"/>
      <c r="K1" s="3"/>
      <c r="L1" s="3"/>
      <c r="M1" s="3"/>
    </row>
    <row r="2" spans="1:13" ht="12.75" customHeight="1">
      <c r="A2" s="5"/>
      <c r="B2" s="6"/>
      <c r="C2" s="6"/>
      <c r="D2" s="6"/>
      <c r="E2" s="614" t="s">
        <v>1</v>
      </c>
      <c r="F2" s="615"/>
      <c r="G2" s="615"/>
      <c r="H2" s="615"/>
      <c r="I2" s="615"/>
      <c r="J2" s="615"/>
      <c r="K2" s="615"/>
      <c r="L2" s="6"/>
      <c r="M2" s="6"/>
    </row>
    <row r="3" spans="1:13" ht="12.75" customHeight="1">
      <c r="A3" s="5"/>
      <c r="B3" s="6"/>
      <c r="C3" s="6"/>
      <c r="D3" s="6"/>
      <c r="E3" s="6"/>
      <c r="F3" s="6"/>
      <c r="G3" s="6"/>
      <c r="H3" s="6"/>
      <c r="I3" s="6"/>
      <c r="J3" s="6"/>
      <c r="K3" s="6"/>
      <c r="L3" s="6"/>
      <c r="M3" s="6"/>
    </row>
    <row r="4" spans="1:13" ht="12.75" customHeight="1">
      <c r="A4" s="5"/>
      <c r="B4" s="23"/>
      <c r="C4" s="28"/>
      <c r="D4" s="6"/>
      <c r="E4" s="6"/>
      <c r="F4" s="6"/>
      <c r="G4" s="6"/>
      <c r="H4" s="6"/>
      <c r="I4" s="6"/>
      <c r="J4" s="617" t="s">
        <v>373</v>
      </c>
      <c r="K4" s="618"/>
      <c r="L4" s="6"/>
      <c r="M4" s="6"/>
    </row>
    <row r="5" spans="1:13" ht="12.75" customHeight="1">
      <c r="A5" s="5"/>
      <c r="B5" s="23"/>
      <c r="C5" s="28"/>
      <c r="D5" s="6"/>
      <c r="E5" s="6"/>
      <c r="F5" s="6"/>
      <c r="G5" s="6"/>
      <c r="H5" s="6"/>
      <c r="I5" s="6"/>
      <c r="J5" s="30"/>
      <c r="K5" s="30"/>
      <c r="L5" s="6"/>
      <c r="M5" s="6"/>
    </row>
    <row r="6" spans="1:13" ht="18.75" customHeight="1">
      <c r="A6" s="5"/>
      <c r="B6" s="616" t="s">
        <v>16</v>
      </c>
      <c r="C6" s="616"/>
      <c r="D6" s="616"/>
      <c r="E6" s="616"/>
      <c r="F6" s="616"/>
      <c r="G6" s="616"/>
      <c r="H6" s="616"/>
      <c r="I6" s="616"/>
      <c r="J6" s="616"/>
      <c r="K6" s="616"/>
      <c r="L6" s="6"/>
      <c r="M6" s="6"/>
    </row>
    <row r="7" spans="1:13" ht="12.75" customHeight="1">
      <c r="A7" s="5"/>
      <c r="B7" s="23"/>
      <c r="C7" s="28"/>
      <c r="D7" s="6"/>
      <c r="E7" s="6"/>
      <c r="F7" s="6"/>
      <c r="G7" s="6"/>
      <c r="H7" s="6"/>
      <c r="I7" s="6"/>
      <c r="J7" s="31"/>
      <c r="K7" s="31"/>
      <c r="L7" s="6"/>
      <c r="M7" s="6"/>
    </row>
    <row r="8" spans="1:13" ht="12.95" customHeight="1">
      <c r="A8" s="5"/>
      <c r="B8" s="32">
        <v>14.1</v>
      </c>
      <c r="C8" s="33"/>
      <c r="D8" s="592" t="s">
        <v>17</v>
      </c>
      <c r="E8" s="593"/>
      <c r="F8" s="593"/>
      <c r="G8" s="593"/>
      <c r="H8" s="593"/>
      <c r="I8" s="593"/>
      <c r="J8" s="593"/>
      <c r="K8" s="35"/>
      <c r="L8" s="6"/>
      <c r="M8" s="6"/>
    </row>
    <row r="9" spans="1:13" ht="12.75" customHeight="1">
      <c r="A9" s="5"/>
      <c r="B9" s="36"/>
      <c r="C9" s="33"/>
      <c r="D9" s="593"/>
      <c r="E9" s="593"/>
      <c r="F9" s="593"/>
      <c r="G9" s="593"/>
      <c r="H9" s="593"/>
      <c r="I9" s="593"/>
      <c r="J9" s="593"/>
      <c r="K9" s="35"/>
      <c r="L9" s="6"/>
      <c r="M9" s="6"/>
    </row>
    <row r="10" spans="1:13" ht="12.75" customHeight="1">
      <c r="A10" s="5"/>
      <c r="B10" s="36"/>
      <c r="C10" s="33"/>
      <c r="D10" s="6"/>
      <c r="E10" s="37"/>
      <c r="F10" s="37"/>
      <c r="G10" s="37"/>
      <c r="H10" s="37"/>
      <c r="I10" s="37"/>
      <c r="J10" s="37"/>
      <c r="K10" s="37"/>
      <c r="L10" s="6"/>
      <c r="M10" s="6"/>
    </row>
    <row r="11" spans="1:13" ht="12.75" customHeight="1">
      <c r="A11" s="5"/>
      <c r="B11" s="36"/>
      <c r="C11" s="33"/>
      <c r="D11" s="37"/>
      <c r="E11" s="37"/>
      <c r="F11" s="37"/>
      <c r="G11" s="37"/>
      <c r="H11" s="37"/>
      <c r="I11" s="37"/>
      <c r="J11" s="37"/>
      <c r="K11" s="37"/>
      <c r="L11" s="6"/>
      <c r="M11" s="6"/>
    </row>
    <row r="12" spans="1:13" ht="12.75" customHeight="1">
      <c r="A12" s="5"/>
      <c r="B12" s="36"/>
      <c r="C12" s="33"/>
      <c r="D12" s="37"/>
      <c r="E12" s="37"/>
      <c r="F12" s="37"/>
      <c r="G12" s="37"/>
      <c r="H12" s="37"/>
      <c r="I12" s="37"/>
      <c r="J12" s="37"/>
      <c r="K12" s="37"/>
      <c r="L12" s="6"/>
      <c r="M12" s="6"/>
    </row>
    <row r="13" spans="1:13" ht="12.75" customHeight="1">
      <c r="A13" s="5"/>
      <c r="B13" s="36"/>
      <c r="C13" s="33"/>
      <c r="D13" s="37"/>
      <c r="E13" s="37"/>
      <c r="F13" s="37"/>
      <c r="G13" s="37"/>
      <c r="H13" s="37"/>
      <c r="I13" s="37"/>
      <c r="J13" s="37"/>
      <c r="K13" s="37"/>
      <c r="L13" s="6"/>
      <c r="M13" s="6"/>
    </row>
    <row r="14" spans="1:13" ht="12.75" customHeight="1">
      <c r="A14" s="5"/>
      <c r="B14" s="36"/>
      <c r="C14" s="33"/>
      <c r="D14" s="37"/>
      <c r="E14" s="37"/>
      <c r="F14" s="37"/>
      <c r="G14" s="37"/>
      <c r="H14" s="37"/>
      <c r="I14" s="37"/>
      <c r="J14" s="37"/>
      <c r="K14" s="37"/>
      <c r="L14" s="6"/>
      <c r="M14" s="6"/>
    </row>
    <row r="15" spans="1:13" ht="12.95" customHeight="1">
      <c r="A15" s="5"/>
      <c r="B15" s="36"/>
      <c r="C15" s="33"/>
      <c r="D15" s="594" t="s">
        <v>18</v>
      </c>
      <c r="E15" s="595"/>
      <c r="F15" s="595"/>
      <c r="G15" s="595"/>
      <c r="H15" s="595"/>
      <c r="I15" s="595"/>
      <c r="J15" s="595"/>
      <c r="K15" s="38"/>
      <c r="L15" s="6"/>
      <c r="M15" s="6"/>
    </row>
    <row r="16" spans="1:13" ht="18.75" customHeight="1">
      <c r="A16" s="5"/>
      <c r="B16" s="36"/>
      <c r="C16" s="33"/>
      <c r="D16" s="595"/>
      <c r="E16" s="595"/>
      <c r="F16" s="595"/>
      <c r="G16" s="595"/>
      <c r="H16" s="595"/>
      <c r="I16" s="595"/>
      <c r="J16" s="595"/>
      <c r="K16" s="38"/>
      <c r="L16" s="6"/>
      <c r="M16" s="6"/>
    </row>
    <row r="17" spans="1:13" ht="12.75" customHeight="1">
      <c r="A17" s="5"/>
      <c r="B17" s="36"/>
      <c r="C17" s="33"/>
      <c r="D17" s="37"/>
      <c r="E17" s="37"/>
      <c r="F17" s="37"/>
      <c r="G17" s="37"/>
      <c r="H17" s="37"/>
      <c r="I17" s="37"/>
      <c r="J17" s="37"/>
      <c r="K17" s="37"/>
      <c r="L17" s="6"/>
      <c r="M17" s="6"/>
    </row>
    <row r="18" spans="1:13" ht="12.75" customHeight="1">
      <c r="A18" s="5"/>
      <c r="B18" s="36"/>
      <c r="C18" s="33"/>
      <c r="D18" s="6"/>
      <c r="E18" s="37"/>
      <c r="F18" s="6"/>
      <c r="G18" s="37"/>
      <c r="H18" s="37"/>
      <c r="I18" s="37"/>
      <c r="J18" s="37"/>
      <c r="K18" s="37"/>
      <c r="L18" s="6"/>
      <c r="M18" s="6"/>
    </row>
    <row r="19" spans="1:13" ht="12.75" customHeight="1">
      <c r="A19" s="5"/>
      <c r="B19" s="36"/>
      <c r="C19" s="33"/>
      <c r="D19" s="37"/>
      <c r="E19" s="37"/>
      <c r="F19" s="37"/>
      <c r="G19" s="37"/>
      <c r="H19" s="37"/>
      <c r="I19" s="37"/>
      <c r="J19" s="37"/>
      <c r="K19" s="37"/>
      <c r="L19" s="6"/>
      <c r="M19" s="6"/>
    </row>
    <row r="20" spans="1:13" ht="12.75" customHeight="1">
      <c r="A20" s="5"/>
      <c r="B20" s="36"/>
      <c r="C20" s="33"/>
      <c r="D20" s="37"/>
      <c r="E20" s="37"/>
      <c r="F20" s="37"/>
      <c r="G20" s="37"/>
      <c r="H20" s="37"/>
      <c r="I20" s="37"/>
      <c r="J20" s="37"/>
      <c r="K20" s="37"/>
      <c r="L20" s="6"/>
      <c r="M20" s="6"/>
    </row>
    <row r="21" spans="1:13" ht="12.75" customHeight="1">
      <c r="A21" s="5"/>
      <c r="B21" s="36"/>
      <c r="C21" s="33"/>
      <c r="D21" s="37"/>
      <c r="E21" s="37"/>
      <c r="F21" s="37"/>
      <c r="G21" s="37"/>
      <c r="H21" s="37"/>
      <c r="I21" s="37"/>
      <c r="J21" s="37"/>
      <c r="K21" s="37"/>
      <c r="L21" s="6"/>
      <c r="M21" s="6"/>
    </row>
    <row r="22" spans="1:13" ht="12.75" customHeight="1">
      <c r="A22" s="5"/>
      <c r="B22" s="36"/>
      <c r="C22" s="33"/>
      <c r="D22" s="37"/>
      <c r="E22" s="37"/>
      <c r="F22" s="37"/>
      <c r="G22" s="37"/>
      <c r="H22" s="37"/>
      <c r="I22" s="37"/>
      <c r="J22" s="37"/>
      <c r="K22" s="37"/>
      <c r="L22" s="6"/>
      <c r="M22" s="6"/>
    </row>
    <row r="23" spans="1:13" ht="13.7" customHeight="1">
      <c r="A23" s="5"/>
      <c r="B23" s="36"/>
      <c r="C23" s="33"/>
      <c r="D23" s="592" t="s">
        <v>19</v>
      </c>
      <c r="E23" s="593"/>
      <c r="F23" s="593"/>
      <c r="G23" s="593"/>
      <c r="H23" s="593"/>
      <c r="I23" s="593"/>
      <c r="J23" s="593"/>
      <c r="K23" s="37"/>
      <c r="L23" s="6"/>
      <c r="M23" s="6"/>
    </row>
    <row r="24" spans="1:13" ht="12.75" customHeight="1">
      <c r="A24" s="5"/>
      <c r="B24" s="36"/>
      <c r="C24" s="33"/>
      <c r="D24" s="593"/>
      <c r="E24" s="593"/>
      <c r="F24" s="593"/>
      <c r="G24" s="593"/>
      <c r="H24" s="593"/>
      <c r="I24" s="593"/>
      <c r="J24" s="593"/>
      <c r="K24" s="37"/>
      <c r="L24" s="6"/>
      <c r="M24" s="6"/>
    </row>
    <row r="25" spans="1:13" ht="12.75" customHeight="1">
      <c r="A25" s="5"/>
      <c r="B25" s="36"/>
      <c r="C25" s="33"/>
      <c r="D25" s="37"/>
      <c r="E25" s="37"/>
      <c r="F25" s="37"/>
      <c r="G25" s="37"/>
      <c r="H25" s="37"/>
      <c r="I25" s="37"/>
      <c r="J25" s="37"/>
      <c r="K25" s="37"/>
      <c r="L25" s="6"/>
      <c r="M25" s="6"/>
    </row>
    <row r="26" spans="1:13" ht="12.95" customHeight="1">
      <c r="A26" s="5"/>
      <c r="B26" s="36"/>
      <c r="C26" s="33"/>
      <c r="D26" s="573" t="s">
        <v>373</v>
      </c>
      <c r="E26" s="30"/>
      <c r="F26" s="37"/>
      <c r="G26" s="37"/>
      <c r="H26" s="37"/>
      <c r="I26" s="587" t="s">
        <v>374</v>
      </c>
      <c r="J26" s="588"/>
      <c r="K26" s="39"/>
      <c r="L26" s="6"/>
      <c r="M26" s="6"/>
    </row>
    <row r="27" spans="1:13" ht="12.75" customHeight="1">
      <c r="A27" s="5"/>
      <c r="B27" s="36"/>
      <c r="C27" s="33"/>
      <c r="D27" s="6"/>
      <c r="E27" s="37"/>
      <c r="F27" s="37"/>
      <c r="G27" s="37"/>
      <c r="H27" s="37"/>
      <c r="I27" s="37"/>
      <c r="J27" s="30"/>
      <c r="K27" s="30"/>
      <c r="L27" s="6"/>
      <c r="M27" s="6"/>
    </row>
    <row r="28" spans="1:13" ht="12.95" customHeight="1">
      <c r="A28" s="5"/>
      <c r="B28" s="32">
        <f>B8+0.1</f>
        <v>14.2</v>
      </c>
      <c r="C28" s="33"/>
      <c r="D28" s="592" t="s">
        <v>20</v>
      </c>
      <c r="E28" s="593"/>
      <c r="F28" s="593"/>
      <c r="G28" s="593"/>
      <c r="H28" s="593"/>
      <c r="I28" s="593"/>
      <c r="J28" s="593"/>
      <c r="K28" s="40"/>
      <c r="L28" s="6"/>
      <c r="M28" s="6"/>
    </row>
    <row r="29" spans="1:13" ht="12.75" customHeight="1">
      <c r="A29" s="5"/>
      <c r="B29" s="36"/>
      <c r="C29" s="33"/>
      <c r="D29" s="593"/>
      <c r="E29" s="593"/>
      <c r="F29" s="593"/>
      <c r="G29" s="593"/>
      <c r="H29" s="593"/>
      <c r="I29" s="593"/>
      <c r="J29" s="593"/>
      <c r="K29" s="40"/>
      <c r="L29" s="6"/>
      <c r="M29" s="6"/>
    </row>
    <row r="30" spans="1:13" ht="12.75" customHeight="1">
      <c r="A30" s="5"/>
      <c r="B30" s="36"/>
      <c r="C30" s="33"/>
      <c r="D30" s="593"/>
      <c r="E30" s="593"/>
      <c r="F30" s="593"/>
      <c r="G30" s="593"/>
      <c r="H30" s="593"/>
      <c r="I30" s="593"/>
      <c r="J30" s="593"/>
      <c r="K30" s="40"/>
      <c r="L30" s="6"/>
      <c r="M30" s="6"/>
    </row>
    <row r="31" spans="1:13" ht="12.75" customHeight="1">
      <c r="A31" s="5"/>
      <c r="B31" s="36"/>
      <c r="C31" s="33"/>
      <c r="D31" s="593"/>
      <c r="E31" s="593"/>
      <c r="F31" s="593"/>
      <c r="G31" s="593"/>
      <c r="H31" s="593"/>
      <c r="I31" s="593"/>
      <c r="J31" s="593"/>
      <c r="K31" s="40"/>
      <c r="L31" s="6"/>
      <c r="M31" s="6"/>
    </row>
    <row r="32" spans="1:13" ht="12.75" customHeight="1">
      <c r="A32" s="5"/>
      <c r="B32" s="36"/>
      <c r="C32" s="33"/>
      <c r="D32" s="40"/>
      <c r="E32" s="40"/>
      <c r="F32" s="40"/>
      <c r="G32" s="40"/>
      <c r="H32" s="40"/>
      <c r="I32" s="40"/>
      <c r="J32" s="40"/>
      <c r="K32" s="40"/>
      <c r="L32" s="6"/>
      <c r="M32" s="6"/>
    </row>
    <row r="33" spans="1:13" ht="12.95" customHeight="1">
      <c r="A33" s="5"/>
      <c r="B33" s="36"/>
      <c r="C33" s="33"/>
      <c r="D33" s="573" t="s">
        <v>373</v>
      </c>
      <c r="E33" s="37"/>
      <c r="F33" s="37"/>
      <c r="G33" s="37"/>
      <c r="H33" s="37"/>
      <c r="I33" s="587" t="s">
        <v>375</v>
      </c>
      <c r="J33" s="588"/>
      <c r="K33" s="39"/>
      <c r="L33" s="6"/>
      <c r="M33" s="6"/>
    </row>
    <row r="34" spans="1:13" ht="12.75" customHeight="1">
      <c r="A34" s="5"/>
      <c r="B34" s="36"/>
      <c r="C34" s="33"/>
      <c r="D34" s="37"/>
      <c r="E34" s="37"/>
      <c r="F34" s="37"/>
      <c r="G34" s="37"/>
      <c r="H34" s="37"/>
      <c r="I34" s="37"/>
      <c r="J34" s="37"/>
      <c r="K34" s="37"/>
      <c r="L34" s="6"/>
      <c r="M34" s="6"/>
    </row>
    <row r="35" spans="1:13" ht="12.75" customHeight="1">
      <c r="A35" s="5"/>
      <c r="B35" s="36"/>
      <c r="C35" s="33"/>
      <c r="D35" s="37"/>
      <c r="E35" s="37"/>
      <c r="F35" s="37"/>
      <c r="G35" s="37"/>
      <c r="H35" s="37"/>
      <c r="I35" s="37"/>
      <c r="J35" s="41"/>
      <c r="K35" s="41"/>
      <c r="L35" s="6"/>
      <c r="M35" s="6"/>
    </row>
    <row r="36" spans="1:13" ht="13.7" customHeight="1">
      <c r="A36" s="5"/>
      <c r="B36" s="32">
        <f>B28+0.1</f>
        <v>14.299999999999999</v>
      </c>
      <c r="C36" s="42"/>
      <c r="D36" s="594" t="s">
        <v>21</v>
      </c>
      <c r="E36" s="595"/>
      <c r="F36" s="595"/>
      <c r="G36" s="595"/>
      <c r="H36" s="595"/>
      <c r="I36" s="595"/>
      <c r="J36" s="595"/>
      <c r="K36" s="40"/>
      <c r="L36" s="6"/>
      <c r="M36" s="6"/>
    </row>
    <row r="37" spans="1:13" ht="12.75" customHeight="1">
      <c r="A37" s="5"/>
      <c r="B37" s="43"/>
      <c r="C37" s="44"/>
      <c r="D37" s="595"/>
      <c r="E37" s="595"/>
      <c r="F37" s="595"/>
      <c r="G37" s="595"/>
      <c r="H37" s="595"/>
      <c r="I37" s="595"/>
      <c r="J37" s="595"/>
      <c r="K37" s="40"/>
      <c r="L37" s="6"/>
      <c r="M37" s="6"/>
    </row>
    <row r="38" spans="1:13" ht="12.75" customHeight="1">
      <c r="A38" s="5"/>
      <c r="B38" s="43"/>
      <c r="C38" s="44"/>
      <c r="D38" s="595"/>
      <c r="E38" s="595"/>
      <c r="F38" s="595"/>
      <c r="G38" s="595"/>
      <c r="H38" s="595"/>
      <c r="I38" s="595"/>
      <c r="J38" s="595"/>
      <c r="K38" s="40"/>
      <c r="L38" s="6"/>
      <c r="M38" s="6"/>
    </row>
    <row r="39" spans="1:13" ht="13.7" customHeight="1">
      <c r="A39" s="5"/>
      <c r="B39" s="43"/>
      <c r="C39" s="44"/>
      <c r="D39" s="6"/>
      <c r="E39" s="6"/>
      <c r="F39" s="6"/>
      <c r="G39" s="6"/>
      <c r="H39" s="6"/>
      <c r="I39" s="6"/>
      <c r="J39" s="40"/>
      <c r="K39" s="40"/>
      <c r="L39" s="6"/>
      <c r="M39" s="6"/>
    </row>
    <row r="40" spans="1:13" ht="13.7" customHeight="1">
      <c r="A40" s="5"/>
      <c r="B40" s="43"/>
      <c r="C40" s="44"/>
      <c r="D40" s="573" t="s">
        <v>373</v>
      </c>
      <c r="E40" s="40"/>
      <c r="F40" s="40"/>
      <c r="G40" s="40"/>
      <c r="H40" s="40"/>
      <c r="I40" s="587" t="s">
        <v>376</v>
      </c>
      <c r="J40" s="588"/>
      <c r="K40" s="39"/>
      <c r="L40" s="6"/>
      <c r="M40" s="6"/>
    </row>
    <row r="41" spans="1:13" ht="13.7" customHeight="1">
      <c r="A41" s="5"/>
      <c r="B41" s="43"/>
      <c r="C41" s="44"/>
      <c r="D41" s="40"/>
      <c r="E41" s="40"/>
      <c r="F41" s="40"/>
      <c r="G41" s="40"/>
      <c r="H41" s="40"/>
      <c r="I41" s="40"/>
      <c r="J41" s="45"/>
      <c r="K41" s="45"/>
      <c r="L41" s="6"/>
      <c r="M41" s="6"/>
    </row>
    <row r="42" spans="1:13" ht="13.7" customHeight="1">
      <c r="A42" s="5"/>
      <c r="B42" s="43"/>
      <c r="C42" s="44"/>
      <c r="D42" s="40"/>
      <c r="E42" s="40"/>
      <c r="F42" s="40"/>
      <c r="G42" s="40"/>
      <c r="H42" s="40"/>
      <c r="I42" s="40"/>
      <c r="J42" s="45"/>
      <c r="K42" s="45"/>
      <c r="L42" s="6"/>
      <c r="M42" s="6"/>
    </row>
    <row r="43" spans="1:13" ht="12.95" customHeight="1">
      <c r="A43" s="5"/>
      <c r="B43" s="32">
        <f>B36+0.1</f>
        <v>14.399999999999999</v>
      </c>
      <c r="C43" s="42"/>
      <c r="D43" s="596" t="s">
        <v>22</v>
      </c>
      <c r="E43" s="597"/>
      <c r="F43" s="597"/>
      <c r="G43" s="597"/>
      <c r="H43" s="597"/>
      <c r="I43" s="597"/>
      <c r="J43" s="597"/>
      <c r="K43" s="37"/>
      <c r="L43" s="6"/>
      <c r="M43" s="6"/>
    </row>
    <row r="44" spans="1:13" ht="12.95" customHeight="1">
      <c r="A44" s="5"/>
      <c r="B44" s="36"/>
      <c r="C44" s="33"/>
      <c r="D44" s="46"/>
      <c r="E44" s="46"/>
      <c r="F44" s="46"/>
      <c r="G44" s="46"/>
      <c r="H44" s="46"/>
      <c r="I44" s="46"/>
      <c r="J44" s="46"/>
      <c r="K44" s="37"/>
      <c r="L44" s="6"/>
      <c r="M44" s="6"/>
    </row>
    <row r="45" spans="1:13" ht="12.95" customHeight="1">
      <c r="A45" s="5"/>
      <c r="B45" s="36"/>
      <c r="C45" s="47"/>
      <c r="D45" s="48" t="s">
        <v>23</v>
      </c>
      <c r="E45" s="49" t="s">
        <v>24</v>
      </c>
      <c r="F45" s="49" t="s">
        <v>25</v>
      </c>
      <c r="G45" s="46"/>
      <c r="H45" s="46"/>
      <c r="I45" s="46"/>
      <c r="J45" s="46"/>
      <c r="K45" s="37"/>
      <c r="L45" s="6"/>
      <c r="M45" s="6"/>
    </row>
    <row r="46" spans="1:13" ht="12.75" customHeight="1">
      <c r="A46" s="5"/>
      <c r="B46" s="36"/>
      <c r="C46" s="33"/>
      <c r="D46" s="48" t="s">
        <v>26</v>
      </c>
      <c r="E46" s="50">
        <v>100</v>
      </c>
      <c r="F46" s="50">
        <v>50</v>
      </c>
      <c r="G46" s="46"/>
      <c r="H46" s="46"/>
      <c r="I46" s="46"/>
      <c r="J46" s="46"/>
      <c r="K46" s="46"/>
      <c r="L46" s="6"/>
      <c r="M46" s="6"/>
    </row>
    <row r="47" spans="1:13" ht="12.75" customHeight="1">
      <c r="A47" s="5"/>
      <c r="B47" s="36"/>
      <c r="C47" s="33"/>
      <c r="D47" s="48" t="s">
        <v>27</v>
      </c>
      <c r="E47" s="50">
        <v>200</v>
      </c>
      <c r="F47" s="50">
        <v>100</v>
      </c>
      <c r="G47" s="46"/>
      <c r="H47" s="46"/>
      <c r="I47" s="46"/>
      <c r="J47" s="46"/>
      <c r="K47" s="46"/>
      <c r="L47" s="6"/>
      <c r="M47" s="6"/>
    </row>
    <row r="48" spans="1:13" ht="12.75" customHeight="1">
      <c r="A48" s="5"/>
      <c r="B48" s="36"/>
      <c r="C48" s="33"/>
      <c r="D48" s="48" t="s">
        <v>28</v>
      </c>
      <c r="E48" s="50">
        <v>150</v>
      </c>
      <c r="F48" s="50">
        <v>0</v>
      </c>
      <c r="G48" s="46"/>
      <c r="H48" s="46"/>
      <c r="I48" s="46"/>
      <c r="J48" s="46"/>
      <c r="K48" s="46"/>
      <c r="L48" s="6"/>
      <c r="M48" s="6"/>
    </row>
    <row r="49" spans="1:13" ht="12.75" customHeight="1">
      <c r="A49" s="5"/>
      <c r="B49" s="36"/>
      <c r="C49" s="33"/>
      <c r="D49" s="51"/>
      <c r="E49" s="52"/>
      <c r="F49" s="52"/>
      <c r="G49" s="46"/>
      <c r="H49" s="46"/>
      <c r="I49" s="46"/>
      <c r="J49" s="46"/>
      <c r="K49" s="46"/>
      <c r="L49" s="6"/>
      <c r="M49" s="6"/>
    </row>
    <row r="50" spans="1:13" ht="12.75" customHeight="1">
      <c r="A50" s="5"/>
      <c r="B50" s="36"/>
      <c r="C50" s="33"/>
      <c r="D50" s="48" t="s">
        <v>29</v>
      </c>
      <c r="E50" s="46"/>
      <c r="F50" s="46"/>
      <c r="G50" s="46"/>
      <c r="H50" s="46"/>
      <c r="I50" s="46"/>
      <c r="J50" s="46"/>
      <c r="K50" s="46"/>
      <c r="L50" s="6"/>
      <c r="M50" s="6"/>
    </row>
    <row r="51" spans="1:13" ht="12.75" customHeight="1">
      <c r="A51" s="5"/>
      <c r="B51" s="36"/>
      <c r="C51" s="33"/>
      <c r="D51" s="46"/>
      <c r="E51" s="46"/>
      <c r="F51" s="46"/>
      <c r="G51" s="46"/>
      <c r="H51" s="46"/>
      <c r="I51" s="46"/>
      <c r="J51" s="46"/>
      <c r="K51" s="46"/>
      <c r="L51" s="6"/>
      <c r="M51" s="6"/>
    </row>
    <row r="52" spans="1:13" ht="12.95" customHeight="1">
      <c r="A52" s="5"/>
      <c r="B52" s="36"/>
      <c r="C52" s="33"/>
      <c r="D52" s="573" t="s">
        <v>373</v>
      </c>
      <c r="E52" s="46"/>
      <c r="F52" s="46"/>
      <c r="G52" s="46"/>
      <c r="H52" s="46"/>
      <c r="I52" s="587" t="s">
        <v>377</v>
      </c>
      <c r="J52" s="588"/>
      <c r="K52" s="39"/>
      <c r="L52" s="6"/>
      <c r="M52" s="6"/>
    </row>
    <row r="53" spans="1:13" ht="12.75" customHeight="1">
      <c r="A53" s="5"/>
      <c r="B53" s="36"/>
      <c r="C53" s="33"/>
      <c r="D53" s="6"/>
      <c r="E53" s="6"/>
      <c r="F53" s="6"/>
      <c r="G53" s="6"/>
      <c r="H53" s="6"/>
      <c r="I53" s="6"/>
      <c r="J53" s="31"/>
      <c r="K53" s="31"/>
      <c r="L53" s="6"/>
      <c r="M53" s="6"/>
    </row>
    <row r="54" spans="1:13" ht="12.95" customHeight="1">
      <c r="A54" s="5"/>
      <c r="B54" s="32">
        <f>B43+0.1</f>
        <v>14.499999999999998</v>
      </c>
      <c r="C54" s="33"/>
      <c r="D54" s="602" t="s">
        <v>30</v>
      </c>
      <c r="E54" s="603"/>
      <c r="F54" s="603"/>
      <c r="G54" s="603"/>
      <c r="H54" s="603"/>
      <c r="I54" s="603"/>
      <c r="J54" s="603"/>
      <c r="K54" s="46"/>
      <c r="L54" s="6"/>
      <c r="M54" s="6"/>
    </row>
    <row r="55" spans="1:13" ht="12.95" customHeight="1">
      <c r="A55" s="5"/>
      <c r="B55" s="36"/>
      <c r="C55" s="33"/>
      <c r="D55" s="54"/>
      <c r="E55" s="54"/>
      <c r="F55" s="54"/>
      <c r="G55" s="54"/>
      <c r="H55" s="54"/>
      <c r="I55" s="54"/>
      <c r="J55" s="54"/>
      <c r="K55" s="46"/>
      <c r="L55" s="6"/>
      <c r="M55" s="6"/>
    </row>
    <row r="56" spans="1:13" ht="12.95" customHeight="1">
      <c r="A56" s="5"/>
      <c r="B56" s="36"/>
      <c r="C56" s="33"/>
      <c r="D56" s="55"/>
      <c r="E56" s="55"/>
      <c r="F56" s="55"/>
      <c r="G56" s="55"/>
      <c r="H56" s="55"/>
      <c r="I56" s="6"/>
      <c r="J56" s="54"/>
      <c r="K56" s="46"/>
      <c r="L56" s="6"/>
      <c r="M56" s="6"/>
    </row>
    <row r="57" spans="1:13" ht="12.95" customHeight="1">
      <c r="A57" s="5"/>
      <c r="B57" s="36"/>
      <c r="C57" s="33"/>
      <c r="D57" s="598" t="s">
        <v>31</v>
      </c>
      <c r="E57" s="599"/>
      <c r="F57" s="599"/>
      <c r="G57" s="599"/>
      <c r="H57" s="599"/>
      <c r="I57" s="6"/>
      <c r="J57" s="54"/>
      <c r="K57" s="46"/>
      <c r="L57" s="6"/>
      <c r="M57" s="6"/>
    </row>
    <row r="58" spans="1:13" ht="12.95" customHeight="1">
      <c r="A58" s="5"/>
      <c r="B58" s="36"/>
      <c r="C58" s="33"/>
      <c r="D58" s="57" t="s">
        <v>32</v>
      </c>
      <c r="E58" s="58"/>
      <c r="F58" s="56" t="s">
        <v>33</v>
      </c>
      <c r="G58" s="56" t="s">
        <v>34</v>
      </c>
      <c r="H58" s="56" t="s">
        <v>35</v>
      </c>
      <c r="I58" s="6"/>
      <c r="J58" s="54"/>
      <c r="K58" s="46"/>
      <c r="L58" s="6"/>
      <c r="M58" s="6"/>
    </row>
    <row r="59" spans="1:13" ht="12.95" customHeight="1">
      <c r="A59" s="5"/>
      <c r="B59" s="36"/>
      <c r="C59" s="33"/>
      <c r="D59" s="59" t="s">
        <v>36</v>
      </c>
      <c r="E59" s="60"/>
      <c r="F59" s="60"/>
      <c r="G59" s="60"/>
      <c r="H59" s="60"/>
      <c r="I59" s="6"/>
      <c r="J59" s="54"/>
      <c r="K59" s="46"/>
      <c r="L59" s="6"/>
      <c r="M59" s="6"/>
    </row>
    <row r="60" spans="1:13" ht="12.95" customHeight="1">
      <c r="A60" s="5"/>
      <c r="B60" s="36"/>
      <c r="C60" s="33"/>
      <c r="D60" s="61" t="s">
        <v>37</v>
      </c>
      <c r="E60" s="51"/>
      <c r="F60" s="62">
        <v>0</v>
      </c>
      <c r="G60" s="62">
        <v>20</v>
      </c>
      <c r="H60" s="62">
        <v>0</v>
      </c>
      <c r="I60" s="6"/>
      <c r="J60" s="54"/>
      <c r="K60" s="46"/>
      <c r="L60" s="6"/>
      <c r="M60" s="6"/>
    </row>
    <row r="61" spans="1:13" ht="12.95" customHeight="1">
      <c r="A61" s="5"/>
      <c r="B61" s="36"/>
      <c r="C61" s="33"/>
      <c r="D61" s="61" t="s">
        <v>38</v>
      </c>
      <c r="E61" s="51"/>
      <c r="F61" s="62">
        <v>50</v>
      </c>
      <c r="G61" s="62">
        <v>0</v>
      </c>
      <c r="H61" s="62">
        <v>30</v>
      </c>
      <c r="I61" s="6"/>
      <c r="J61" s="54"/>
      <c r="K61" s="46"/>
      <c r="L61" s="6"/>
      <c r="M61" s="6"/>
    </row>
    <row r="62" spans="1:13" ht="12.95" customHeight="1">
      <c r="A62" s="5"/>
      <c r="B62" s="36"/>
      <c r="C62" s="33"/>
      <c r="D62" s="61" t="s">
        <v>39</v>
      </c>
      <c r="E62" s="51"/>
      <c r="F62" s="62">
        <v>0</v>
      </c>
      <c r="G62" s="62">
        <v>20</v>
      </c>
      <c r="H62" s="62">
        <v>0</v>
      </c>
      <c r="I62" s="6"/>
      <c r="J62" s="54"/>
      <c r="K62" s="46"/>
      <c r="L62" s="6"/>
      <c r="M62" s="6"/>
    </row>
    <row r="63" spans="1:13" ht="12.95" customHeight="1">
      <c r="A63" s="5"/>
      <c r="B63" s="36"/>
      <c r="C63" s="33"/>
      <c r="D63" s="61" t="s">
        <v>40</v>
      </c>
      <c r="E63" s="51"/>
      <c r="F63" s="62">
        <v>10</v>
      </c>
      <c r="G63" s="62">
        <v>20</v>
      </c>
      <c r="H63" s="62">
        <v>0</v>
      </c>
      <c r="I63" s="6"/>
      <c r="J63" s="54"/>
      <c r="K63" s="46"/>
      <c r="L63" s="6"/>
      <c r="M63" s="6"/>
    </row>
    <row r="64" spans="1:13" ht="12.95" customHeight="1">
      <c r="A64" s="5"/>
      <c r="B64" s="36"/>
      <c r="C64" s="33"/>
      <c r="D64" s="61" t="s">
        <v>41</v>
      </c>
      <c r="E64" s="51"/>
      <c r="F64" s="63">
        <v>20</v>
      </c>
      <c r="G64" s="63">
        <v>15</v>
      </c>
      <c r="H64" s="63">
        <v>10</v>
      </c>
      <c r="I64" s="6"/>
      <c r="J64" s="54"/>
      <c r="K64" s="46"/>
      <c r="L64" s="6"/>
      <c r="M64" s="6"/>
    </row>
    <row r="65" spans="1:13" ht="12.95" customHeight="1">
      <c r="A65" s="5"/>
      <c r="B65" s="36"/>
      <c r="C65" s="33"/>
      <c r="D65" s="604" t="s">
        <v>42</v>
      </c>
      <c r="E65" s="605"/>
      <c r="F65" s="65">
        <f>SUM(F60:F64)</f>
        <v>80</v>
      </c>
      <c r="G65" s="65">
        <f>SUM(G60:G64)</f>
        <v>75</v>
      </c>
      <c r="H65" s="65">
        <f>SUM(H60:H64)</f>
        <v>40</v>
      </c>
      <c r="I65" s="6"/>
      <c r="J65" s="54"/>
      <c r="K65" s="46"/>
      <c r="L65" s="6"/>
      <c r="M65" s="6"/>
    </row>
    <row r="66" spans="1:13" ht="12.95" customHeight="1">
      <c r="A66" s="5"/>
      <c r="B66" s="36"/>
      <c r="C66" s="33"/>
      <c r="D66" s="606" t="s">
        <v>43</v>
      </c>
      <c r="E66" s="607"/>
      <c r="F66" s="66">
        <v>20</v>
      </c>
      <c r="G66" s="66">
        <v>5</v>
      </c>
      <c r="H66" s="66">
        <v>10</v>
      </c>
      <c r="I66" s="6"/>
      <c r="J66" s="54"/>
      <c r="K66" s="46"/>
      <c r="L66" s="6"/>
      <c r="M66" s="6"/>
    </row>
    <row r="67" spans="1:13" ht="12.95" customHeight="1">
      <c r="A67" s="5"/>
      <c r="B67" s="36"/>
      <c r="C67" s="33"/>
      <c r="D67" s="608" t="s">
        <v>44</v>
      </c>
      <c r="E67" s="609"/>
      <c r="F67" s="67">
        <f>SUM(F65:F66)</f>
        <v>100</v>
      </c>
      <c r="G67" s="67">
        <f>SUM(G65:G66)</f>
        <v>80</v>
      </c>
      <c r="H67" s="67">
        <f>SUM(H65:H66)</f>
        <v>50</v>
      </c>
      <c r="I67" s="6"/>
      <c r="J67" s="54"/>
      <c r="K67" s="46"/>
      <c r="L67" s="6"/>
      <c r="M67" s="6"/>
    </row>
    <row r="68" spans="1:13" ht="12.95" customHeight="1">
      <c r="A68" s="5"/>
      <c r="B68" s="36"/>
      <c r="C68" s="33"/>
      <c r="D68" s="60"/>
      <c r="E68" s="60"/>
      <c r="F68" s="68"/>
      <c r="G68" s="68"/>
      <c r="H68" s="68"/>
      <c r="I68" s="6"/>
      <c r="J68" s="54"/>
      <c r="K68" s="46"/>
      <c r="L68" s="6"/>
      <c r="M68" s="6"/>
    </row>
    <row r="69" spans="1:13" ht="12.95" customHeight="1">
      <c r="A69" s="5"/>
      <c r="B69" s="36"/>
      <c r="C69" s="33"/>
      <c r="D69" s="612" t="s">
        <v>45</v>
      </c>
      <c r="E69" s="613"/>
      <c r="F69" s="613"/>
      <c r="G69" s="613"/>
      <c r="H69" s="613"/>
      <c r="I69" s="6"/>
      <c r="J69" s="54"/>
      <c r="K69" s="46"/>
      <c r="L69" s="6"/>
      <c r="M69" s="6"/>
    </row>
    <row r="70" spans="1:13" ht="12.95" customHeight="1">
      <c r="A70" s="5"/>
      <c r="B70" s="36"/>
      <c r="C70" s="33"/>
      <c r="D70" s="58"/>
      <c r="E70" s="58"/>
      <c r="F70" s="56" t="s">
        <v>33</v>
      </c>
      <c r="G70" s="56" t="s">
        <v>34</v>
      </c>
      <c r="H70" s="56" t="s">
        <v>35</v>
      </c>
      <c r="I70" s="6"/>
      <c r="J70" s="54"/>
      <c r="K70" s="46"/>
      <c r="L70" s="6"/>
      <c r="M70" s="6"/>
    </row>
    <row r="71" spans="1:13" ht="12.95" customHeight="1">
      <c r="A71" s="5"/>
      <c r="B71" s="36"/>
      <c r="C71" s="33"/>
      <c r="D71" s="59" t="s">
        <v>46</v>
      </c>
      <c r="E71" s="60"/>
      <c r="F71" s="70">
        <v>100</v>
      </c>
      <c r="G71" s="70">
        <v>80</v>
      </c>
      <c r="H71" s="70">
        <v>50</v>
      </c>
      <c r="I71" s="6"/>
      <c r="J71" s="54"/>
      <c r="K71" s="46"/>
      <c r="L71" s="6"/>
      <c r="M71" s="6"/>
    </row>
    <row r="72" spans="1:13" ht="12.95" customHeight="1">
      <c r="A72" s="5"/>
      <c r="B72" s="36"/>
      <c r="C72" s="33"/>
      <c r="D72" s="61" t="s">
        <v>47</v>
      </c>
      <c r="E72" s="51"/>
      <c r="F72" s="71">
        <v>55</v>
      </c>
      <c r="G72" s="71">
        <v>105</v>
      </c>
      <c r="H72" s="71">
        <v>0</v>
      </c>
      <c r="I72" s="6"/>
      <c r="J72" s="54"/>
      <c r="K72" s="46"/>
      <c r="L72" s="6"/>
      <c r="M72" s="6"/>
    </row>
    <row r="73" spans="1:13" ht="12.95" customHeight="1">
      <c r="A73" s="5"/>
      <c r="B73" s="36"/>
      <c r="C73" s="33"/>
      <c r="D73" s="51"/>
      <c r="E73" s="48" t="s">
        <v>48</v>
      </c>
      <c r="F73" s="72">
        <f>SUM(F71:F72)</f>
        <v>155</v>
      </c>
      <c r="G73" s="72">
        <v>185</v>
      </c>
      <c r="H73" s="72">
        <f>SUM(H71:H72)</f>
        <v>50</v>
      </c>
      <c r="I73" s="6"/>
      <c r="J73" s="54"/>
      <c r="K73" s="46"/>
      <c r="L73" s="6"/>
      <c r="M73" s="6"/>
    </row>
    <row r="74" spans="1:13" ht="12.95" customHeight="1">
      <c r="A74" s="5"/>
      <c r="B74" s="36"/>
      <c r="C74" s="33"/>
      <c r="D74" s="61" t="s">
        <v>49</v>
      </c>
      <c r="E74" s="51"/>
      <c r="F74" s="73">
        <v>35</v>
      </c>
      <c r="G74" s="73">
        <v>95</v>
      </c>
      <c r="H74" s="73">
        <v>20</v>
      </c>
      <c r="I74" s="6"/>
      <c r="J74" s="54"/>
      <c r="K74" s="46"/>
      <c r="L74" s="6"/>
      <c r="M74" s="6"/>
    </row>
    <row r="75" spans="1:13" ht="12.95" customHeight="1">
      <c r="A75" s="5"/>
      <c r="B75" s="36"/>
      <c r="C75" s="33"/>
      <c r="D75" s="61" t="s">
        <v>50</v>
      </c>
      <c r="E75" s="51"/>
      <c r="F75" s="73">
        <v>100</v>
      </c>
      <c r="G75" s="73">
        <v>50</v>
      </c>
      <c r="H75" s="73">
        <v>30</v>
      </c>
      <c r="I75" s="6"/>
      <c r="J75" s="54"/>
      <c r="K75" s="46"/>
      <c r="L75" s="6"/>
      <c r="M75" s="6"/>
    </row>
    <row r="76" spans="1:13" ht="12.95" customHeight="1">
      <c r="A76" s="5"/>
      <c r="B76" s="36"/>
      <c r="C76" s="33"/>
      <c r="D76" s="61" t="s">
        <v>25</v>
      </c>
      <c r="E76" s="51"/>
      <c r="F76" s="73">
        <v>0</v>
      </c>
      <c r="G76" s="73">
        <v>10</v>
      </c>
      <c r="H76" s="73">
        <v>0</v>
      </c>
      <c r="I76" s="6"/>
      <c r="J76" s="54"/>
      <c r="K76" s="46"/>
      <c r="L76" s="6"/>
      <c r="M76" s="6"/>
    </row>
    <row r="77" spans="1:13" ht="12.95" customHeight="1">
      <c r="A77" s="5"/>
      <c r="B77" s="36"/>
      <c r="C77" s="33"/>
      <c r="D77" s="74" t="s">
        <v>51</v>
      </c>
      <c r="E77" s="75"/>
      <c r="F77" s="71">
        <v>20</v>
      </c>
      <c r="G77" s="71">
        <v>30</v>
      </c>
      <c r="H77" s="71">
        <v>0</v>
      </c>
      <c r="I77" s="6"/>
      <c r="J77" s="54"/>
      <c r="K77" s="46"/>
      <c r="L77" s="6"/>
      <c r="M77" s="6"/>
    </row>
    <row r="78" spans="1:13" ht="12.95" customHeight="1">
      <c r="A78" s="5"/>
      <c r="B78" s="36"/>
      <c r="C78" s="33"/>
      <c r="D78" s="58"/>
      <c r="E78" s="57" t="s">
        <v>52</v>
      </c>
      <c r="F78" s="76">
        <f>SUM(F74:F77)</f>
        <v>155</v>
      </c>
      <c r="G78" s="76">
        <f>SUM(G74:G77)</f>
        <v>185</v>
      </c>
      <c r="H78" s="76">
        <f>SUM(H74:H77)</f>
        <v>50</v>
      </c>
      <c r="I78" s="6"/>
      <c r="J78" s="54"/>
      <c r="K78" s="46"/>
      <c r="L78" s="6"/>
      <c r="M78" s="6"/>
    </row>
    <row r="79" spans="1:13" ht="12.95" customHeight="1">
      <c r="A79" s="5"/>
      <c r="B79" s="36"/>
      <c r="C79" s="33"/>
      <c r="D79" s="77"/>
      <c r="E79" s="77"/>
      <c r="F79" s="77"/>
      <c r="G79" s="77"/>
      <c r="H79" s="77"/>
      <c r="I79" s="54"/>
      <c r="J79" s="54"/>
      <c r="K79" s="46"/>
      <c r="L79" s="6"/>
      <c r="M79" s="6"/>
    </row>
    <row r="80" spans="1:13" ht="12.95" customHeight="1">
      <c r="A80" s="5"/>
      <c r="B80" s="36"/>
      <c r="C80" s="33"/>
      <c r="D80" s="573" t="s">
        <v>373</v>
      </c>
      <c r="E80" s="37"/>
      <c r="F80" s="37"/>
      <c r="G80" s="37"/>
      <c r="H80" s="37"/>
      <c r="I80" s="587" t="s">
        <v>378</v>
      </c>
      <c r="J80" s="588"/>
      <c r="K80" s="39"/>
      <c r="L80" s="6"/>
      <c r="M80" s="6"/>
    </row>
    <row r="81" spans="1:13" ht="12.75" customHeight="1">
      <c r="A81" s="5"/>
      <c r="B81" s="36"/>
      <c r="C81" s="33"/>
      <c r="D81" s="37"/>
      <c r="E81" s="37"/>
      <c r="F81" s="37"/>
      <c r="G81" s="37"/>
      <c r="H81" s="37"/>
      <c r="I81" s="37"/>
      <c r="J81" s="37"/>
      <c r="K81" s="37"/>
      <c r="L81" s="6"/>
      <c r="M81" s="6"/>
    </row>
    <row r="82" spans="1:13" ht="12.95" customHeight="1">
      <c r="A82" s="5"/>
      <c r="B82" s="78">
        <f>B54+0.1</f>
        <v>14.599999999999998</v>
      </c>
      <c r="C82" s="44"/>
      <c r="D82" s="589" t="s">
        <v>53</v>
      </c>
      <c r="E82" s="590"/>
      <c r="F82" s="590"/>
      <c r="G82" s="590"/>
      <c r="H82" s="590"/>
      <c r="I82" s="590"/>
      <c r="J82" s="590"/>
      <c r="K82" s="46"/>
      <c r="L82" s="6"/>
      <c r="M82" s="6"/>
    </row>
    <row r="83" spans="1:13" ht="12.75" customHeight="1">
      <c r="A83" s="5"/>
      <c r="B83" s="43"/>
      <c r="C83" s="44"/>
      <c r="D83" s="590"/>
      <c r="E83" s="590"/>
      <c r="F83" s="590"/>
      <c r="G83" s="590"/>
      <c r="H83" s="590"/>
      <c r="I83" s="590"/>
      <c r="J83" s="590"/>
      <c r="K83" s="46"/>
      <c r="L83" s="6"/>
      <c r="M83" s="6"/>
    </row>
    <row r="84" spans="1:13" ht="12.75" customHeight="1">
      <c r="A84" s="5"/>
      <c r="B84" s="43"/>
      <c r="C84" s="44"/>
      <c r="D84" s="591"/>
      <c r="E84" s="591"/>
      <c r="F84" s="591"/>
      <c r="G84" s="591"/>
      <c r="H84" s="591"/>
      <c r="I84" s="591"/>
      <c r="J84" s="591"/>
      <c r="K84" s="46"/>
      <c r="L84" s="6"/>
      <c r="M84" s="6"/>
    </row>
    <row r="85" spans="1:13" ht="12.75" customHeight="1">
      <c r="A85" s="5"/>
      <c r="B85" s="43"/>
      <c r="C85" s="44"/>
      <c r="D85" s="6"/>
      <c r="E85" s="46"/>
      <c r="F85" s="46"/>
      <c r="G85" s="46"/>
      <c r="H85" s="46"/>
      <c r="I85" s="46"/>
      <c r="J85" s="46"/>
      <c r="K85" s="46"/>
      <c r="L85" s="6"/>
      <c r="M85" s="6"/>
    </row>
    <row r="86" spans="1:13" ht="12.95" customHeight="1">
      <c r="A86" s="5"/>
      <c r="B86" s="43"/>
      <c r="C86" s="44"/>
      <c r="D86" s="573" t="s">
        <v>373</v>
      </c>
      <c r="E86" s="79"/>
      <c r="F86" s="79"/>
      <c r="G86" s="79"/>
      <c r="H86" s="79"/>
      <c r="I86" s="587" t="s">
        <v>379</v>
      </c>
      <c r="J86" s="588"/>
      <c r="K86" s="39"/>
      <c r="L86" s="6"/>
      <c r="M86" s="6"/>
    </row>
    <row r="87" spans="1:13" ht="12.75" customHeight="1">
      <c r="A87" s="5"/>
      <c r="B87" s="44"/>
      <c r="C87" s="44"/>
      <c r="D87" s="6"/>
      <c r="E87" s="6"/>
      <c r="F87" s="6"/>
      <c r="G87" s="6"/>
      <c r="H87" s="6"/>
      <c r="I87" s="6"/>
      <c r="J87" s="6"/>
      <c r="K87" s="6"/>
      <c r="L87" s="6"/>
      <c r="M87" s="6"/>
    </row>
    <row r="88" spans="1:13" ht="12.95" customHeight="1">
      <c r="A88" s="5"/>
      <c r="B88" s="78">
        <f>B82+0.1</f>
        <v>14.699999999999998</v>
      </c>
      <c r="C88" s="44"/>
      <c r="D88" s="610" t="s">
        <v>54</v>
      </c>
      <c r="E88" s="611"/>
      <c r="F88" s="611"/>
      <c r="G88" s="611"/>
      <c r="H88" s="611"/>
      <c r="I88" s="611"/>
      <c r="J88" s="611"/>
      <c r="K88" s="81"/>
      <c r="L88" s="6"/>
      <c r="M88" s="6"/>
    </row>
    <row r="89" spans="1:13" ht="12.75" customHeight="1">
      <c r="A89" s="5"/>
      <c r="B89" s="43"/>
      <c r="C89" s="44"/>
      <c r="D89" s="611"/>
      <c r="E89" s="611"/>
      <c r="F89" s="611"/>
      <c r="G89" s="611"/>
      <c r="H89" s="611"/>
      <c r="I89" s="611"/>
      <c r="J89" s="611"/>
      <c r="K89" s="80"/>
      <c r="L89" s="6"/>
      <c r="M89" s="6"/>
    </row>
    <row r="90" spans="1:13" ht="12.75" customHeight="1">
      <c r="A90" s="5"/>
      <c r="B90" s="43"/>
      <c r="C90" s="44"/>
      <c r="D90" s="611"/>
      <c r="E90" s="611"/>
      <c r="F90" s="611"/>
      <c r="G90" s="611"/>
      <c r="H90" s="611"/>
      <c r="I90" s="611"/>
      <c r="J90" s="611"/>
      <c r="K90" s="80"/>
      <c r="L90" s="6"/>
      <c r="M90" s="6"/>
    </row>
    <row r="91" spans="1:13" ht="12.75" customHeight="1">
      <c r="A91" s="5"/>
      <c r="B91" s="43"/>
      <c r="C91" s="44"/>
      <c r="D91" s="611"/>
      <c r="E91" s="611"/>
      <c r="F91" s="611"/>
      <c r="G91" s="611"/>
      <c r="H91" s="611"/>
      <c r="I91" s="611"/>
      <c r="J91" s="611"/>
      <c r="K91" s="80"/>
      <c r="L91" s="6"/>
      <c r="M91" s="6"/>
    </row>
    <row r="92" spans="1:13" ht="12.75" customHeight="1">
      <c r="A92" s="5"/>
      <c r="B92" s="43"/>
      <c r="C92" s="44"/>
      <c r="D92" s="611"/>
      <c r="E92" s="611"/>
      <c r="F92" s="611"/>
      <c r="G92" s="611"/>
      <c r="H92" s="611"/>
      <c r="I92" s="611"/>
      <c r="J92" s="611"/>
      <c r="K92" s="80"/>
      <c r="L92" s="6"/>
      <c r="M92" s="6"/>
    </row>
    <row r="93" spans="1:13" ht="12.75" customHeight="1">
      <c r="A93" s="5"/>
      <c r="B93" s="43"/>
      <c r="C93" s="44"/>
      <c r="D93" s="40"/>
      <c r="E93" s="40"/>
      <c r="F93" s="40"/>
      <c r="G93" s="40"/>
      <c r="H93" s="40"/>
      <c r="I93" s="40"/>
      <c r="J93" s="40"/>
      <c r="K93" s="40"/>
      <c r="L93" s="6"/>
      <c r="M93" s="6"/>
    </row>
    <row r="94" spans="1:13" ht="12.95" customHeight="1">
      <c r="A94" s="5"/>
      <c r="B94" s="43"/>
      <c r="C94" s="44"/>
      <c r="D94" s="573" t="s">
        <v>373</v>
      </c>
      <c r="E94" s="81"/>
      <c r="F94" s="81"/>
      <c r="G94" s="81"/>
      <c r="H94" s="81"/>
      <c r="I94" s="587" t="s">
        <v>380</v>
      </c>
      <c r="J94" s="588"/>
      <c r="K94" s="39"/>
      <c r="L94" s="6"/>
      <c r="M94" s="6"/>
    </row>
    <row r="95" spans="1:13" ht="12.75" customHeight="1">
      <c r="A95" s="5"/>
      <c r="B95" s="44"/>
      <c r="C95" s="44"/>
      <c r="D95" s="6"/>
      <c r="E95" s="6"/>
      <c r="F95" s="6"/>
      <c r="G95" s="6"/>
      <c r="H95" s="6"/>
      <c r="I95" s="6"/>
      <c r="J95" s="6"/>
      <c r="K95" s="601"/>
      <c r="L95" s="601"/>
      <c r="M95" s="6"/>
    </row>
    <row r="96" spans="1:13" ht="12.95" customHeight="1">
      <c r="A96" s="5"/>
      <c r="B96" s="78">
        <f>B88+0.1</f>
        <v>14.799999999999997</v>
      </c>
      <c r="C96" s="44"/>
      <c r="D96" s="610" t="s">
        <v>55</v>
      </c>
      <c r="E96" s="611"/>
      <c r="F96" s="611"/>
      <c r="G96" s="611"/>
      <c r="H96" s="611"/>
      <c r="I96" s="611"/>
      <c r="J96" s="611"/>
      <c r="K96" s="82"/>
      <c r="L96" s="6"/>
      <c r="M96" s="6"/>
    </row>
    <row r="97" spans="1:13" ht="12.75" customHeight="1">
      <c r="A97" s="5"/>
      <c r="B97" s="43"/>
      <c r="C97" s="44"/>
      <c r="D97" s="611"/>
      <c r="E97" s="611"/>
      <c r="F97" s="611"/>
      <c r="G97" s="611"/>
      <c r="H97" s="611"/>
      <c r="I97" s="611"/>
      <c r="J97" s="611"/>
      <c r="K97" s="81"/>
      <c r="L97" s="6"/>
      <c r="M97" s="6"/>
    </row>
    <row r="98" spans="1:13" ht="12.75" customHeight="1">
      <c r="A98" s="5"/>
      <c r="B98" s="43"/>
      <c r="C98" s="44"/>
      <c r="D98" s="611"/>
      <c r="E98" s="611"/>
      <c r="F98" s="611"/>
      <c r="G98" s="611"/>
      <c r="H98" s="611"/>
      <c r="I98" s="611"/>
      <c r="J98" s="611"/>
      <c r="K98" s="81"/>
      <c r="L98" s="6"/>
      <c r="M98" s="6"/>
    </row>
    <row r="99" spans="1:13" ht="12.75" customHeight="1">
      <c r="A99" s="5"/>
      <c r="B99" s="43"/>
      <c r="C99" s="44"/>
      <c r="D99" s="81"/>
      <c r="E99" s="81"/>
      <c r="F99" s="81"/>
      <c r="G99" s="81"/>
      <c r="H99" s="81"/>
      <c r="I99" s="81"/>
      <c r="J99" s="81"/>
      <c r="K99" s="81"/>
      <c r="L99" s="6"/>
      <c r="M99" s="6"/>
    </row>
    <row r="100" spans="1:13" ht="12.95" customHeight="1">
      <c r="A100" s="5"/>
      <c r="B100" s="43"/>
      <c r="C100" s="44"/>
      <c r="D100" s="573" t="s">
        <v>373</v>
      </c>
      <c r="E100" s="81"/>
      <c r="F100" s="81"/>
      <c r="G100" s="81"/>
      <c r="H100" s="81"/>
      <c r="I100" s="587" t="s">
        <v>381</v>
      </c>
      <c r="J100" s="588"/>
      <c r="K100" s="39"/>
      <c r="L100" s="6"/>
      <c r="M100" s="6"/>
    </row>
    <row r="101" spans="1:13" ht="12.95" customHeight="1">
      <c r="A101" s="5"/>
      <c r="B101" s="43"/>
      <c r="C101" s="44"/>
      <c r="D101" s="30"/>
      <c r="E101" s="81"/>
      <c r="F101" s="81"/>
      <c r="G101" s="81"/>
      <c r="H101" s="81"/>
      <c r="I101" s="81"/>
      <c r="J101" s="39"/>
      <c r="K101" s="39"/>
      <c r="L101" s="6"/>
      <c r="M101" s="6"/>
    </row>
    <row r="102" spans="1:13" ht="12.95" customHeight="1">
      <c r="A102" s="5"/>
      <c r="B102" s="78">
        <f>B96+0.1</f>
        <v>14.899999999999997</v>
      </c>
      <c r="C102" s="42"/>
      <c r="D102" s="589" t="s">
        <v>56</v>
      </c>
      <c r="E102" s="590"/>
      <c r="F102" s="590"/>
      <c r="G102" s="590"/>
      <c r="H102" s="590"/>
      <c r="I102" s="590"/>
      <c r="J102" s="590"/>
      <c r="K102" s="81"/>
      <c r="L102" s="6"/>
      <c r="M102" s="6"/>
    </row>
    <row r="103" spans="1:13" ht="12.95" customHeight="1">
      <c r="A103" s="5"/>
      <c r="B103" s="43"/>
      <c r="C103" s="44"/>
      <c r="D103" s="590"/>
      <c r="E103" s="590"/>
      <c r="F103" s="590"/>
      <c r="G103" s="590"/>
      <c r="H103" s="590"/>
      <c r="I103" s="590"/>
      <c r="J103" s="590"/>
      <c r="K103" s="81"/>
      <c r="L103" s="6"/>
      <c r="M103" s="6"/>
    </row>
    <row r="104" spans="1:13" ht="12.95" customHeight="1">
      <c r="A104" s="5"/>
      <c r="B104" s="43"/>
      <c r="C104" s="44"/>
      <c r="D104" s="590"/>
      <c r="E104" s="590"/>
      <c r="F104" s="590"/>
      <c r="G104" s="590"/>
      <c r="H104" s="590"/>
      <c r="I104" s="590"/>
      <c r="J104" s="590"/>
      <c r="K104" s="81"/>
      <c r="L104" s="6"/>
      <c r="M104" s="6"/>
    </row>
    <row r="105" spans="1:13" ht="12.95" customHeight="1">
      <c r="A105" s="5"/>
      <c r="B105" s="43"/>
      <c r="C105" s="44"/>
      <c r="D105" s="590"/>
      <c r="E105" s="590"/>
      <c r="F105" s="590"/>
      <c r="G105" s="590"/>
      <c r="H105" s="590"/>
      <c r="I105" s="590"/>
      <c r="J105" s="590"/>
      <c r="K105" s="81"/>
      <c r="L105" s="6"/>
      <c r="M105" s="6"/>
    </row>
    <row r="106" spans="1:13" ht="12.95" customHeight="1">
      <c r="A106" s="5"/>
      <c r="B106" s="43"/>
      <c r="C106" s="44"/>
      <c r="D106" s="590"/>
      <c r="E106" s="590"/>
      <c r="F106" s="590"/>
      <c r="G106" s="590"/>
      <c r="H106" s="590"/>
      <c r="I106" s="590"/>
      <c r="J106" s="590"/>
      <c r="K106" s="81"/>
      <c r="L106" s="6"/>
      <c r="M106" s="6"/>
    </row>
    <row r="107" spans="1:13" ht="12.95" customHeight="1">
      <c r="A107" s="5"/>
      <c r="B107" s="43"/>
      <c r="C107" s="44"/>
      <c r="D107" s="591"/>
      <c r="E107" s="591"/>
      <c r="F107" s="591"/>
      <c r="G107" s="591"/>
      <c r="H107" s="591"/>
      <c r="I107" s="591"/>
      <c r="J107" s="591"/>
      <c r="K107" s="81"/>
      <c r="L107" s="6"/>
      <c r="M107" s="6"/>
    </row>
    <row r="108" spans="1:13" ht="12.95" customHeight="1">
      <c r="A108" s="5"/>
      <c r="B108" s="43"/>
      <c r="C108" s="44"/>
      <c r="D108" s="81"/>
      <c r="E108" s="81"/>
      <c r="F108" s="81"/>
      <c r="G108" s="81"/>
      <c r="H108" s="81"/>
      <c r="I108" s="81"/>
      <c r="J108" s="81"/>
      <c r="K108" s="81"/>
      <c r="L108" s="6"/>
      <c r="M108" s="6"/>
    </row>
    <row r="109" spans="1:13" ht="12.95" customHeight="1">
      <c r="A109" s="5"/>
      <c r="B109" s="43"/>
      <c r="C109" s="44"/>
      <c r="D109" s="573" t="s">
        <v>373</v>
      </c>
      <c r="E109" s="81"/>
      <c r="F109" s="81"/>
      <c r="G109" s="81"/>
      <c r="H109" s="81"/>
      <c r="I109" s="587" t="s">
        <v>382</v>
      </c>
      <c r="J109" s="588"/>
      <c r="K109" s="39"/>
      <c r="L109" s="6"/>
      <c r="M109" s="6"/>
    </row>
    <row r="110" spans="1:13" ht="12.95" customHeight="1">
      <c r="A110" s="5"/>
      <c r="B110" s="43"/>
      <c r="C110" s="44"/>
      <c r="D110" s="30"/>
      <c r="E110" s="81"/>
      <c r="F110" s="81"/>
      <c r="G110" s="81"/>
      <c r="H110" s="81"/>
      <c r="I110" s="81"/>
      <c r="J110" s="39"/>
      <c r="K110" s="39"/>
      <c r="L110" s="6"/>
      <c r="M110" s="6"/>
    </row>
    <row r="111" spans="1:13" ht="12.95" customHeight="1">
      <c r="A111" s="5"/>
      <c r="B111" s="83">
        <v>14.1</v>
      </c>
      <c r="C111" s="42"/>
      <c r="D111" s="589" t="s">
        <v>57</v>
      </c>
      <c r="E111" s="600"/>
      <c r="F111" s="600"/>
      <c r="G111" s="600"/>
      <c r="H111" s="600"/>
      <c r="I111" s="600"/>
      <c r="J111" s="600"/>
      <c r="K111" s="81"/>
      <c r="L111" s="6"/>
      <c r="M111" s="6"/>
    </row>
    <row r="112" spans="1:13" ht="12.95" customHeight="1">
      <c r="A112" s="5"/>
      <c r="B112" s="43"/>
      <c r="C112" s="44"/>
      <c r="D112" s="600"/>
      <c r="E112" s="600"/>
      <c r="F112" s="600"/>
      <c r="G112" s="600"/>
      <c r="H112" s="600"/>
      <c r="I112" s="600"/>
      <c r="J112" s="600"/>
      <c r="K112" s="81"/>
      <c r="L112" s="6"/>
      <c r="M112" s="6"/>
    </row>
    <row r="113" spans="1:13" ht="12.95" customHeight="1">
      <c r="A113" s="5"/>
      <c r="B113" s="43"/>
      <c r="C113" s="44"/>
      <c r="D113" s="600"/>
      <c r="E113" s="600"/>
      <c r="F113" s="600"/>
      <c r="G113" s="600"/>
      <c r="H113" s="600"/>
      <c r="I113" s="600"/>
      <c r="J113" s="600"/>
      <c r="K113" s="81"/>
      <c r="L113" s="6"/>
      <c r="M113" s="6"/>
    </row>
    <row r="114" spans="1:13" ht="12.95" customHeight="1">
      <c r="A114" s="5"/>
      <c r="B114" s="43"/>
      <c r="C114" s="44"/>
      <c r="D114" s="600"/>
      <c r="E114" s="600"/>
      <c r="F114" s="600"/>
      <c r="G114" s="600"/>
      <c r="H114" s="600"/>
      <c r="I114" s="600"/>
      <c r="J114" s="600"/>
      <c r="K114" s="81"/>
      <c r="L114" s="6"/>
      <c r="M114" s="6"/>
    </row>
    <row r="115" spans="1:13" ht="12.95" customHeight="1">
      <c r="A115" s="5"/>
      <c r="B115" s="43"/>
      <c r="C115" s="44"/>
      <c r="D115" s="600"/>
      <c r="E115" s="600"/>
      <c r="F115" s="600"/>
      <c r="G115" s="600"/>
      <c r="H115" s="600"/>
      <c r="I115" s="600"/>
      <c r="J115" s="600"/>
      <c r="K115" s="81"/>
      <c r="L115" s="6"/>
      <c r="M115" s="6"/>
    </row>
    <row r="116" spans="1:13" ht="12.95" customHeight="1">
      <c r="A116" s="5"/>
      <c r="B116" s="43"/>
      <c r="C116" s="44"/>
      <c r="D116" s="600"/>
      <c r="E116" s="600"/>
      <c r="F116" s="600"/>
      <c r="G116" s="600"/>
      <c r="H116" s="600"/>
      <c r="I116" s="600"/>
      <c r="J116" s="600"/>
      <c r="K116" s="81"/>
      <c r="L116" s="6"/>
      <c r="M116" s="6"/>
    </row>
    <row r="117" spans="1:13" ht="12.95" customHeight="1">
      <c r="A117" s="5"/>
      <c r="B117" s="43"/>
      <c r="C117" s="44"/>
      <c r="D117" s="591"/>
      <c r="E117" s="591"/>
      <c r="F117" s="591"/>
      <c r="G117" s="591"/>
      <c r="H117" s="591"/>
      <c r="I117" s="591"/>
      <c r="J117" s="591"/>
      <c r="K117" s="81"/>
      <c r="L117" s="6"/>
      <c r="M117" s="6"/>
    </row>
    <row r="118" spans="1:13" ht="12.95" customHeight="1">
      <c r="A118" s="5"/>
      <c r="B118" s="43"/>
      <c r="C118" s="44"/>
      <c r="D118" s="81"/>
      <c r="E118" s="81"/>
      <c r="F118" s="81"/>
      <c r="G118" s="81"/>
      <c r="H118" s="81"/>
      <c r="I118" s="81"/>
      <c r="J118" s="81"/>
      <c r="K118" s="81"/>
      <c r="L118" s="6"/>
      <c r="M118" s="6"/>
    </row>
    <row r="119" spans="1:13" ht="12.95" customHeight="1">
      <c r="A119" s="5"/>
      <c r="B119" s="43"/>
      <c r="C119" s="44"/>
      <c r="D119" s="573" t="s">
        <v>373</v>
      </c>
      <c r="E119" s="81"/>
      <c r="F119" s="81"/>
      <c r="G119" s="81"/>
      <c r="H119" s="81"/>
      <c r="I119" s="587" t="s">
        <v>383</v>
      </c>
      <c r="J119" s="588"/>
      <c r="K119" s="39"/>
      <c r="L119" s="6"/>
      <c r="M119" s="6"/>
    </row>
    <row r="120" spans="1:13" ht="12.95" customHeight="1">
      <c r="A120" s="5"/>
      <c r="B120" s="43"/>
      <c r="C120" s="44"/>
      <c r="D120" s="30"/>
      <c r="E120" s="81"/>
      <c r="F120" s="81"/>
      <c r="G120" s="81"/>
      <c r="H120" s="81"/>
      <c r="I120" s="81"/>
      <c r="J120" s="39"/>
      <c r="K120" s="39"/>
      <c r="L120" s="6"/>
      <c r="M120" s="6"/>
    </row>
    <row r="121" spans="1:13" ht="12.95" customHeight="1">
      <c r="A121" s="5"/>
      <c r="B121" s="83">
        <f>B111+0.01</f>
        <v>14.11</v>
      </c>
      <c r="C121" s="42"/>
      <c r="D121" s="589" t="s">
        <v>58</v>
      </c>
      <c r="E121" s="600"/>
      <c r="F121" s="600"/>
      <c r="G121" s="600"/>
      <c r="H121" s="600"/>
      <c r="I121" s="600"/>
      <c r="J121" s="600"/>
      <c r="K121" s="81"/>
      <c r="L121" s="6"/>
      <c r="M121" s="6"/>
    </row>
    <row r="122" spans="1:13" ht="12.95" customHeight="1">
      <c r="A122" s="5"/>
      <c r="B122" s="43"/>
      <c r="C122" s="44"/>
      <c r="D122" s="600"/>
      <c r="E122" s="600"/>
      <c r="F122" s="600"/>
      <c r="G122" s="600"/>
      <c r="H122" s="600"/>
      <c r="I122" s="600"/>
      <c r="J122" s="600"/>
      <c r="K122" s="81"/>
      <c r="L122" s="6"/>
      <c r="M122" s="6"/>
    </row>
    <row r="123" spans="1:13" ht="12.95" customHeight="1">
      <c r="A123" s="5"/>
      <c r="B123" s="43"/>
      <c r="C123" s="44"/>
      <c r="D123" s="600"/>
      <c r="E123" s="600"/>
      <c r="F123" s="600"/>
      <c r="G123" s="600"/>
      <c r="H123" s="600"/>
      <c r="I123" s="600"/>
      <c r="J123" s="600"/>
      <c r="K123" s="81"/>
      <c r="L123" s="6"/>
      <c r="M123" s="6"/>
    </row>
    <row r="124" spans="1:13" ht="12.95" customHeight="1">
      <c r="A124" s="5"/>
      <c r="B124" s="43"/>
      <c r="C124" s="44"/>
      <c r="D124" s="600"/>
      <c r="E124" s="600"/>
      <c r="F124" s="600"/>
      <c r="G124" s="600"/>
      <c r="H124" s="600"/>
      <c r="I124" s="600"/>
      <c r="J124" s="600"/>
      <c r="K124" s="81"/>
      <c r="L124" s="6"/>
      <c r="M124" s="6"/>
    </row>
    <row r="125" spans="1:13" ht="12.95" customHeight="1">
      <c r="A125" s="5"/>
      <c r="B125" s="43"/>
      <c r="C125" s="44"/>
      <c r="D125" s="600"/>
      <c r="E125" s="600"/>
      <c r="F125" s="600"/>
      <c r="G125" s="600"/>
      <c r="H125" s="600"/>
      <c r="I125" s="600"/>
      <c r="J125" s="600"/>
      <c r="K125" s="81"/>
      <c r="L125" s="6"/>
      <c r="M125" s="6"/>
    </row>
    <row r="126" spans="1:13" ht="12.95" customHeight="1">
      <c r="A126" s="5"/>
      <c r="B126" s="43"/>
      <c r="C126" s="44"/>
      <c r="D126" s="81"/>
      <c r="E126" s="81"/>
      <c r="F126" s="81"/>
      <c r="G126" s="81"/>
      <c r="H126" s="81"/>
      <c r="I126" s="81"/>
      <c r="J126" s="81"/>
      <c r="K126" s="81"/>
      <c r="L126" s="6"/>
      <c r="M126" s="6"/>
    </row>
    <row r="127" spans="1:13" ht="12.95" customHeight="1">
      <c r="A127" s="5"/>
      <c r="B127" s="43"/>
      <c r="C127" s="44"/>
      <c r="D127" s="573" t="s">
        <v>373</v>
      </c>
      <c r="E127" s="81"/>
      <c r="F127" s="81"/>
      <c r="G127" s="81"/>
      <c r="H127" s="81"/>
      <c r="I127" s="587" t="s">
        <v>384</v>
      </c>
      <c r="J127" s="588"/>
      <c r="K127" s="39"/>
      <c r="L127" s="6"/>
      <c r="M127" s="6"/>
    </row>
    <row r="128" spans="1:13" ht="12.95" customHeight="1">
      <c r="A128" s="5"/>
      <c r="B128" s="43"/>
      <c r="C128" s="44"/>
      <c r="D128" s="29"/>
      <c r="E128" s="81"/>
      <c r="F128" s="81"/>
      <c r="G128" s="81"/>
      <c r="H128" s="81"/>
      <c r="I128" s="81"/>
      <c r="J128" s="39"/>
      <c r="K128" s="39"/>
      <c r="L128" s="6"/>
      <c r="M128" s="6"/>
    </row>
    <row r="129" spans="1:13" ht="12.95" customHeight="1">
      <c r="A129" s="5"/>
      <c r="B129" s="83">
        <f>B121+0.01</f>
        <v>14.12</v>
      </c>
      <c r="C129" s="42"/>
      <c r="D129" s="589" t="s">
        <v>59</v>
      </c>
      <c r="E129" s="600"/>
      <c r="F129" s="600"/>
      <c r="G129" s="600"/>
      <c r="H129" s="600"/>
      <c r="I129" s="600"/>
      <c r="J129" s="600"/>
      <c r="K129" s="81"/>
      <c r="L129" s="6"/>
      <c r="M129" s="6"/>
    </row>
    <row r="130" spans="1:13" ht="12.95" customHeight="1">
      <c r="A130" s="5"/>
      <c r="B130" s="43"/>
      <c r="C130" s="44"/>
      <c r="D130" s="600"/>
      <c r="E130" s="600"/>
      <c r="F130" s="600"/>
      <c r="G130" s="600"/>
      <c r="H130" s="600"/>
      <c r="I130" s="600"/>
      <c r="J130" s="600"/>
      <c r="K130" s="81"/>
      <c r="L130" s="6"/>
      <c r="M130" s="6"/>
    </row>
    <row r="131" spans="1:13" ht="12.95" customHeight="1">
      <c r="A131" s="5"/>
      <c r="B131" s="43"/>
      <c r="C131" s="44"/>
      <c r="D131" s="600"/>
      <c r="E131" s="600"/>
      <c r="F131" s="600"/>
      <c r="G131" s="600"/>
      <c r="H131" s="600"/>
      <c r="I131" s="600"/>
      <c r="J131" s="600"/>
      <c r="K131" s="81"/>
      <c r="L131" s="6"/>
      <c r="M131" s="6"/>
    </row>
    <row r="132" spans="1:13" ht="12.95" customHeight="1">
      <c r="A132" s="5"/>
      <c r="B132" s="43"/>
      <c r="C132" s="44"/>
      <c r="D132" s="600"/>
      <c r="E132" s="600"/>
      <c r="F132" s="600"/>
      <c r="G132" s="600"/>
      <c r="H132" s="600"/>
      <c r="I132" s="600"/>
      <c r="J132" s="600"/>
      <c r="K132" s="81"/>
      <c r="L132" s="6"/>
      <c r="M132" s="6"/>
    </row>
    <row r="133" spans="1:13" ht="12.95" customHeight="1">
      <c r="A133" s="5"/>
      <c r="B133" s="43"/>
      <c r="C133" s="44"/>
      <c r="D133" s="81"/>
      <c r="E133" s="81"/>
      <c r="F133" s="81"/>
      <c r="G133" s="81"/>
      <c r="H133" s="81"/>
      <c r="I133" s="81"/>
      <c r="J133" s="81"/>
      <c r="K133" s="81"/>
      <c r="L133" s="6"/>
      <c r="M133" s="6"/>
    </row>
    <row r="134" spans="1:13" ht="12.95" customHeight="1">
      <c r="A134" s="5"/>
      <c r="B134" s="43"/>
      <c r="C134" s="44"/>
      <c r="D134" s="573" t="s">
        <v>373</v>
      </c>
      <c r="E134" s="81"/>
      <c r="F134" s="81"/>
      <c r="G134" s="81"/>
      <c r="H134" s="81"/>
      <c r="I134" s="587" t="s">
        <v>385</v>
      </c>
      <c r="J134" s="588"/>
      <c r="K134" s="39"/>
      <c r="L134" s="6"/>
      <c r="M134" s="6"/>
    </row>
    <row r="135" spans="1:13" ht="12.95" customHeight="1">
      <c r="A135" s="5"/>
      <c r="B135" s="43"/>
      <c r="C135" s="44"/>
      <c r="D135" s="30"/>
      <c r="E135" s="81"/>
      <c r="F135" s="81"/>
      <c r="G135" s="81"/>
      <c r="H135" s="81"/>
      <c r="I135" s="81"/>
      <c r="J135" s="39"/>
      <c r="K135" s="39"/>
      <c r="L135" s="6"/>
      <c r="M135" s="6"/>
    </row>
    <row r="136" spans="1:13" ht="12.95" customHeight="1">
      <c r="A136" s="5"/>
      <c r="B136" s="83">
        <f>B129+0.01</f>
        <v>14.129999999999999</v>
      </c>
      <c r="C136" s="42"/>
      <c r="D136" s="610" t="s">
        <v>60</v>
      </c>
      <c r="E136" s="621"/>
      <c r="F136" s="621"/>
      <c r="G136" s="621"/>
      <c r="H136" s="621"/>
      <c r="I136" s="621"/>
      <c r="J136" s="621"/>
      <c r="K136" s="81"/>
      <c r="L136" s="6"/>
      <c r="M136" s="6"/>
    </row>
    <row r="137" spans="1:13" ht="12.95" customHeight="1">
      <c r="A137" s="5"/>
      <c r="B137" s="44"/>
      <c r="C137" s="44"/>
      <c r="D137" s="621"/>
      <c r="E137" s="621"/>
      <c r="F137" s="621"/>
      <c r="G137" s="621"/>
      <c r="H137" s="621"/>
      <c r="I137" s="621"/>
      <c r="J137" s="621"/>
      <c r="K137" s="81"/>
      <c r="L137" s="6"/>
      <c r="M137" s="6"/>
    </row>
    <row r="138" spans="1:13" ht="12.95" customHeight="1">
      <c r="A138" s="5"/>
      <c r="B138" s="43"/>
      <c r="C138" s="44"/>
      <c r="D138" s="6"/>
      <c r="E138" s="6"/>
      <c r="F138" s="81"/>
      <c r="G138" s="81"/>
      <c r="H138" s="81"/>
      <c r="I138" s="81"/>
      <c r="J138" s="81"/>
      <c r="K138" s="81"/>
      <c r="L138" s="6"/>
      <c r="M138" s="6"/>
    </row>
    <row r="139" spans="1:13" ht="12.95" customHeight="1">
      <c r="A139" s="5"/>
      <c r="B139" s="43"/>
      <c r="C139" s="44"/>
      <c r="D139" s="81"/>
      <c r="E139" s="81"/>
      <c r="F139" s="81"/>
      <c r="G139" s="81"/>
      <c r="H139" s="81"/>
      <c r="I139" s="81"/>
      <c r="J139" s="81"/>
      <c r="K139" s="81"/>
      <c r="L139" s="6"/>
      <c r="M139" s="6"/>
    </row>
    <row r="140" spans="1:13" ht="12.95" customHeight="1">
      <c r="A140" s="5"/>
      <c r="B140" s="43"/>
      <c r="C140" s="44"/>
      <c r="D140" s="81"/>
      <c r="E140" s="81"/>
      <c r="F140" s="81"/>
      <c r="G140" s="81"/>
      <c r="H140" s="81"/>
      <c r="I140" s="81"/>
      <c r="J140" s="81"/>
      <c r="K140" s="81"/>
      <c r="L140" s="6"/>
      <c r="M140" s="6"/>
    </row>
    <row r="141" spans="1:13" ht="12.95" customHeight="1">
      <c r="A141" s="5"/>
      <c r="B141" s="43"/>
      <c r="C141" s="44"/>
      <c r="D141" s="81"/>
      <c r="E141" s="81"/>
      <c r="F141" s="81"/>
      <c r="G141" s="81"/>
      <c r="H141" s="81"/>
      <c r="I141" s="81"/>
      <c r="J141" s="85"/>
      <c r="K141" s="81"/>
      <c r="L141" s="6"/>
      <c r="M141" s="6"/>
    </row>
    <row r="142" spans="1:13" ht="12.95" customHeight="1">
      <c r="A142" s="5"/>
      <c r="B142" s="43"/>
      <c r="C142" s="44"/>
      <c r="D142" s="81"/>
      <c r="E142" s="81"/>
      <c r="F142" s="81"/>
      <c r="G142" s="81"/>
      <c r="H142" s="81"/>
      <c r="I142" s="81"/>
      <c r="J142" s="81"/>
      <c r="K142" s="81"/>
      <c r="L142" s="6"/>
      <c r="M142" s="6"/>
    </row>
    <row r="143" spans="1:13" ht="12.95" customHeight="1">
      <c r="A143" s="5"/>
      <c r="B143" s="43"/>
      <c r="C143" s="44"/>
      <c r="D143" s="81"/>
      <c r="E143" s="81"/>
      <c r="F143" s="81"/>
      <c r="G143" s="81"/>
      <c r="H143" s="81"/>
      <c r="I143" s="81"/>
      <c r="J143" s="81"/>
      <c r="K143" s="81"/>
      <c r="L143" s="6"/>
      <c r="M143" s="6"/>
    </row>
    <row r="144" spans="1:13" ht="12.95" customHeight="1">
      <c r="A144" s="5"/>
      <c r="B144" s="43"/>
      <c r="C144" s="44"/>
      <c r="D144" s="573" t="s">
        <v>373</v>
      </c>
      <c r="E144" s="81"/>
      <c r="F144" s="81"/>
      <c r="G144" s="81"/>
      <c r="H144" s="81"/>
      <c r="I144" s="587" t="s">
        <v>386</v>
      </c>
      <c r="J144" s="588"/>
      <c r="K144" s="39"/>
      <c r="L144" s="6"/>
      <c r="M144" s="6"/>
    </row>
    <row r="145" spans="1:13" ht="12.95" customHeight="1">
      <c r="A145" s="5"/>
      <c r="B145" s="43"/>
      <c r="C145" s="44"/>
      <c r="D145" s="30"/>
      <c r="E145" s="81"/>
      <c r="F145" s="81"/>
      <c r="G145" s="81"/>
      <c r="H145" s="81"/>
      <c r="I145" s="81"/>
      <c r="J145" s="39"/>
      <c r="K145" s="39"/>
      <c r="L145" s="6"/>
      <c r="M145" s="6"/>
    </row>
    <row r="146" spans="1:13" ht="12.95" customHeight="1">
      <c r="A146" s="5"/>
      <c r="B146" s="43"/>
      <c r="C146" s="44"/>
      <c r="D146" s="30"/>
      <c r="E146" s="81"/>
      <c r="F146" s="81"/>
      <c r="G146" s="81"/>
      <c r="H146" s="81"/>
      <c r="I146" s="81"/>
      <c r="J146" s="39"/>
      <c r="K146" s="39"/>
      <c r="L146" s="6"/>
      <c r="M146" s="6"/>
    </row>
    <row r="147" spans="1:13" ht="12.95" customHeight="1">
      <c r="A147" s="5"/>
      <c r="B147" s="83">
        <f>B136+0.01</f>
        <v>14.139999999999999</v>
      </c>
      <c r="C147" s="42"/>
      <c r="D147" s="53" t="s">
        <v>61</v>
      </c>
      <c r="E147" s="6"/>
      <c r="F147" s="81"/>
      <c r="G147" s="81"/>
      <c r="H147" s="81"/>
      <c r="I147" s="81"/>
      <c r="J147" s="81"/>
      <c r="K147" s="81"/>
      <c r="L147" s="6"/>
      <c r="M147" s="6"/>
    </row>
    <row r="148" spans="1:13" ht="12.95" customHeight="1">
      <c r="A148" s="5"/>
      <c r="B148" s="43"/>
      <c r="C148" s="44"/>
      <c r="D148" s="610" t="s">
        <v>62</v>
      </c>
      <c r="E148" s="621"/>
      <c r="F148" s="621"/>
      <c r="G148" s="621"/>
      <c r="H148" s="621"/>
      <c r="I148" s="621"/>
      <c r="J148" s="621"/>
      <c r="K148" s="81"/>
      <c r="L148" s="6"/>
      <c r="M148" s="6"/>
    </row>
    <row r="149" spans="1:13" ht="12.95" customHeight="1">
      <c r="A149" s="5"/>
      <c r="B149" s="43"/>
      <c r="C149" s="44"/>
      <c r="D149" s="621"/>
      <c r="E149" s="621"/>
      <c r="F149" s="621"/>
      <c r="G149" s="621"/>
      <c r="H149" s="621"/>
      <c r="I149" s="621"/>
      <c r="J149" s="621"/>
      <c r="K149" s="81"/>
      <c r="L149" s="6"/>
      <c r="M149" s="6"/>
    </row>
    <row r="150" spans="1:13" ht="12.95" customHeight="1">
      <c r="A150" s="5"/>
      <c r="B150" s="43"/>
      <c r="C150" s="44"/>
      <c r="D150" s="611"/>
      <c r="E150" s="611"/>
      <c r="F150" s="611"/>
      <c r="G150" s="611"/>
      <c r="H150" s="611"/>
      <c r="I150" s="611"/>
      <c r="J150" s="611"/>
      <c r="K150" s="81"/>
      <c r="L150" s="6"/>
      <c r="M150" s="6"/>
    </row>
    <row r="151" spans="1:13" ht="13.7" customHeight="1">
      <c r="A151" s="5"/>
      <c r="B151" s="43"/>
      <c r="C151" s="44"/>
      <c r="D151" s="6"/>
      <c r="E151" s="86"/>
      <c r="F151" s="81"/>
      <c r="G151" s="81"/>
      <c r="H151" s="81"/>
      <c r="I151" s="81"/>
      <c r="J151" s="81"/>
      <c r="K151" s="81"/>
      <c r="L151" s="6"/>
      <c r="M151" s="6"/>
    </row>
    <row r="152" spans="1:13" ht="12.95" customHeight="1">
      <c r="A152" s="5"/>
      <c r="B152" s="43"/>
      <c r="C152" s="44"/>
      <c r="D152" s="602" t="s">
        <v>63</v>
      </c>
      <c r="E152" s="603"/>
      <c r="F152" s="603"/>
      <c r="G152" s="603"/>
      <c r="H152" s="603"/>
      <c r="I152" s="603"/>
      <c r="J152" s="603"/>
      <c r="K152" s="81"/>
      <c r="L152" s="6"/>
      <c r="M152" s="6"/>
    </row>
    <row r="153" spans="1:13" ht="12.95" customHeight="1">
      <c r="A153" s="5"/>
      <c r="B153" s="43"/>
      <c r="C153" s="44"/>
      <c r="D153" s="86"/>
      <c r="E153" s="86"/>
      <c r="F153" s="81"/>
      <c r="G153" s="81"/>
      <c r="H153" s="81"/>
      <c r="I153" s="81"/>
      <c r="J153" s="81"/>
      <c r="K153" s="81"/>
      <c r="L153" s="6"/>
      <c r="M153" s="6"/>
    </row>
    <row r="154" spans="1:13" ht="12.95" customHeight="1">
      <c r="A154" s="5"/>
      <c r="B154" s="43"/>
      <c r="C154" s="44"/>
      <c r="D154" s="86"/>
      <c r="E154" s="86"/>
      <c r="F154" s="81"/>
      <c r="G154" s="81"/>
      <c r="H154" s="81"/>
      <c r="I154" s="81"/>
      <c r="J154" s="81"/>
      <c r="K154" s="81"/>
      <c r="L154" s="6"/>
      <c r="M154" s="6"/>
    </row>
    <row r="155" spans="1:13" ht="12.95" customHeight="1">
      <c r="A155" s="5"/>
      <c r="B155" s="43"/>
      <c r="C155" s="44"/>
      <c r="D155" s="86"/>
      <c r="E155" s="86"/>
      <c r="F155" s="81"/>
      <c r="G155" s="81"/>
      <c r="H155" s="81"/>
      <c r="I155" s="81"/>
      <c r="J155" s="81"/>
      <c r="K155" s="81"/>
      <c r="L155" s="6"/>
      <c r="M155" s="6"/>
    </row>
    <row r="156" spans="1:13" ht="12.95" customHeight="1">
      <c r="A156" s="5"/>
      <c r="B156" s="43"/>
      <c r="C156" s="44"/>
      <c r="D156" s="86"/>
      <c r="E156" s="86"/>
      <c r="F156" s="81"/>
      <c r="G156" s="81"/>
      <c r="H156" s="81"/>
      <c r="I156" s="81"/>
      <c r="J156" s="81"/>
      <c r="K156" s="81"/>
      <c r="L156" s="6"/>
      <c r="M156" s="6"/>
    </row>
    <row r="157" spans="1:13" ht="12.95" customHeight="1">
      <c r="A157" s="5"/>
      <c r="B157" s="43"/>
      <c r="C157" s="44"/>
      <c r="D157" s="86"/>
      <c r="E157" s="86"/>
      <c r="F157" s="81"/>
      <c r="G157" s="81"/>
      <c r="H157" s="81"/>
      <c r="I157" s="81"/>
      <c r="J157" s="81"/>
      <c r="K157" s="81"/>
      <c r="L157" s="6"/>
      <c r="M157" s="6"/>
    </row>
    <row r="158" spans="1:13" ht="12.95" customHeight="1">
      <c r="A158" s="5"/>
      <c r="B158" s="43"/>
      <c r="C158" s="44"/>
      <c r="D158" s="86"/>
      <c r="E158" s="86"/>
      <c r="F158" s="81"/>
      <c r="G158" s="81"/>
      <c r="H158" s="81"/>
      <c r="I158" s="81"/>
      <c r="J158" s="81"/>
      <c r="K158" s="81"/>
      <c r="L158" s="6"/>
      <c r="M158" s="6"/>
    </row>
    <row r="159" spans="1:13" ht="12.95" customHeight="1">
      <c r="A159" s="5"/>
      <c r="B159" s="43"/>
      <c r="C159" s="44"/>
      <c r="D159" s="86"/>
      <c r="E159" s="86"/>
      <c r="F159" s="81"/>
      <c r="G159" s="81"/>
      <c r="H159" s="81"/>
      <c r="I159" s="81"/>
      <c r="J159" s="81"/>
      <c r="K159" s="81"/>
      <c r="L159" s="6"/>
      <c r="M159" s="6"/>
    </row>
    <row r="160" spans="1:13" ht="12.95" customHeight="1">
      <c r="A160" s="5"/>
      <c r="B160" s="43"/>
      <c r="C160" s="44"/>
      <c r="D160" s="86"/>
      <c r="E160" s="86"/>
      <c r="F160" s="81"/>
      <c r="G160" s="81"/>
      <c r="H160" s="81"/>
      <c r="I160" s="81"/>
      <c r="J160" s="81"/>
      <c r="K160" s="81"/>
      <c r="L160" s="6"/>
      <c r="M160" s="6"/>
    </row>
    <row r="161" spans="1:13" ht="12.95" customHeight="1">
      <c r="A161" s="5"/>
      <c r="B161" s="43"/>
      <c r="C161" s="44"/>
      <c r="D161" s="86"/>
      <c r="E161" s="86"/>
      <c r="F161" s="81"/>
      <c r="G161" s="81"/>
      <c r="H161" s="81"/>
      <c r="I161" s="81"/>
      <c r="J161" s="81"/>
      <c r="K161" s="81"/>
      <c r="L161" s="6"/>
      <c r="M161" s="6"/>
    </row>
    <row r="162" spans="1:13" ht="12.95" customHeight="1">
      <c r="A162" s="5"/>
      <c r="B162" s="43"/>
      <c r="C162" s="44"/>
      <c r="D162" s="86"/>
      <c r="E162" s="86"/>
      <c r="F162" s="81"/>
      <c r="G162" s="81"/>
      <c r="H162" s="81"/>
      <c r="I162" s="81"/>
      <c r="J162" s="81"/>
      <c r="K162" s="81"/>
      <c r="L162" s="6"/>
      <c r="M162" s="6"/>
    </row>
    <row r="163" spans="1:13" ht="12.95" customHeight="1">
      <c r="A163" s="5"/>
      <c r="B163" s="43"/>
      <c r="C163" s="44"/>
      <c r="D163" s="86"/>
      <c r="E163" s="86"/>
      <c r="F163" s="81"/>
      <c r="G163" s="81"/>
      <c r="H163" s="81"/>
      <c r="I163" s="81"/>
      <c r="J163" s="81"/>
      <c r="K163" s="81"/>
      <c r="L163" s="6"/>
      <c r="M163" s="6"/>
    </row>
    <row r="164" spans="1:13" ht="12.95" customHeight="1">
      <c r="A164" s="5"/>
      <c r="B164" s="43"/>
      <c r="C164" s="44"/>
      <c r="D164" s="573" t="s">
        <v>373</v>
      </c>
      <c r="E164" s="81"/>
      <c r="F164" s="81"/>
      <c r="G164" s="81"/>
      <c r="H164" s="81"/>
      <c r="I164" s="587" t="s">
        <v>387</v>
      </c>
      <c r="J164" s="588"/>
      <c r="K164" s="39"/>
      <c r="L164" s="6"/>
      <c r="M164" s="6"/>
    </row>
    <row r="165" spans="1:13" ht="12.95" customHeight="1">
      <c r="A165" s="5"/>
      <c r="B165" s="43"/>
      <c r="C165" s="44"/>
      <c r="D165" s="30"/>
      <c r="E165" s="81"/>
      <c r="F165" s="81"/>
      <c r="G165" s="81"/>
      <c r="H165" s="81"/>
      <c r="I165" s="81"/>
      <c r="J165" s="39"/>
      <c r="K165" s="39"/>
      <c r="L165" s="6"/>
      <c r="M165" s="6"/>
    </row>
    <row r="166" spans="1:13" ht="12.95" customHeight="1">
      <c r="A166" s="5"/>
      <c r="B166" s="83">
        <f>B147+0.01</f>
        <v>14.149999999999999</v>
      </c>
      <c r="C166" s="42"/>
      <c r="D166" s="619" t="s">
        <v>64</v>
      </c>
      <c r="E166" s="620"/>
      <c r="F166" s="620"/>
      <c r="G166" s="620"/>
      <c r="H166" s="620"/>
      <c r="I166" s="620"/>
      <c r="J166" s="620"/>
      <c r="K166" s="81"/>
      <c r="L166" s="6"/>
      <c r="M166" s="6"/>
    </row>
    <row r="167" spans="1:13" ht="12.95" customHeight="1">
      <c r="A167" s="5"/>
      <c r="B167" s="43"/>
      <c r="C167" s="44"/>
      <c r="D167" s="620"/>
      <c r="E167" s="620"/>
      <c r="F167" s="620"/>
      <c r="G167" s="620"/>
      <c r="H167" s="620"/>
      <c r="I167" s="620"/>
      <c r="J167" s="620"/>
      <c r="K167" s="81"/>
      <c r="L167" s="6"/>
      <c r="M167" s="6"/>
    </row>
    <row r="168" spans="1:13" ht="12.95" customHeight="1">
      <c r="A168" s="5"/>
      <c r="B168" s="43"/>
      <c r="C168" s="44"/>
      <c r="D168" s="620"/>
      <c r="E168" s="620"/>
      <c r="F168" s="620"/>
      <c r="G168" s="620"/>
      <c r="H168" s="620"/>
      <c r="I168" s="620"/>
      <c r="J168" s="620"/>
      <c r="K168" s="81"/>
      <c r="L168" s="6"/>
      <c r="M168" s="6"/>
    </row>
    <row r="169" spans="1:13" ht="12.95" customHeight="1">
      <c r="A169" s="5"/>
      <c r="B169" s="43"/>
      <c r="C169" s="44"/>
      <c r="D169" s="620"/>
      <c r="E169" s="620"/>
      <c r="F169" s="620"/>
      <c r="G169" s="620"/>
      <c r="H169" s="620"/>
      <c r="I169" s="620"/>
      <c r="J169" s="620"/>
      <c r="K169" s="81"/>
      <c r="L169" s="6"/>
      <c r="M169" s="6"/>
    </row>
    <row r="170" spans="1:13" ht="12.95" customHeight="1">
      <c r="A170" s="5"/>
      <c r="B170" s="43"/>
      <c r="C170" s="44"/>
      <c r="D170" s="620"/>
      <c r="E170" s="620"/>
      <c r="F170" s="620"/>
      <c r="G170" s="620"/>
      <c r="H170" s="620"/>
      <c r="I170" s="620"/>
      <c r="J170" s="620"/>
      <c r="K170" s="81"/>
      <c r="L170" s="6"/>
      <c r="M170" s="6"/>
    </row>
    <row r="171" spans="1:13" ht="12.95" customHeight="1">
      <c r="A171" s="5"/>
      <c r="B171" s="43"/>
      <c r="C171" s="44"/>
      <c r="D171" s="620"/>
      <c r="E171" s="620"/>
      <c r="F171" s="620"/>
      <c r="G171" s="620"/>
      <c r="H171" s="620"/>
      <c r="I171" s="620"/>
      <c r="J171" s="620"/>
      <c r="K171" s="81"/>
      <c r="L171" s="6"/>
      <c r="M171" s="6"/>
    </row>
    <row r="172" spans="1:13" ht="12.95" customHeight="1">
      <c r="A172" s="5"/>
      <c r="B172" s="43"/>
      <c r="C172" s="44"/>
      <c r="D172" s="620"/>
      <c r="E172" s="620"/>
      <c r="F172" s="620"/>
      <c r="G172" s="620"/>
      <c r="H172" s="620"/>
      <c r="I172" s="620"/>
      <c r="J172" s="620"/>
      <c r="K172" s="81"/>
      <c r="L172" s="6"/>
      <c r="M172" s="6"/>
    </row>
    <row r="173" spans="1:13" ht="12.95" customHeight="1">
      <c r="A173" s="5"/>
      <c r="B173" s="43"/>
      <c r="C173" s="44"/>
      <c r="D173" s="81"/>
      <c r="E173" s="81"/>
      <c r="F173" s="81"/>
      <c r="G173" s="81"/>
      <c r="H173" s="81"/>
      <c r="I173" s="81"/>
      <c r="J173" s="81"/>
      <c r="K173" s="81"/>
      <c r="L173" s="6"/>
      <c r="M173" s="6"/>
    </row>
    <row r="174" spans="1:13" ht="12.95" customHeight="1">
      <c r="A174" s="5"/>
      <c r="B174" s="43"/>
      <c r="C174" s="44"/>
      <c r="D174" s="573" t="s">
        <v>373</v>
      </c>
      <c r="E174" s="81"/>
      <c r="F174" s="81"/>
      <c r="G174" s="81"/>
      <c r="H174" s="81"/>
      <c r="I174" s="587" t="s">
        <v>388</v>
      </c>
      <c r="J174" s="588"/>
      <c r="K174" s="39"/>
      <c r="L174" s="6"/>
      <c r="M174" s="6"/>
    </row>
    <row r="175" spans="1:13" ht="12.95" customHeight="1">
      <c r="A175" s="5"/>
      <c r="B175" s="43"/>
      <c r="C175" s="44"/>
      <c r="D175" s="30"/>
      <c r="E175" s="81"/>
      <c r="F175" s="81"/>
      <c r="G175" s="81"/>
      <c r="H175" s="81"/>
      <c r="I175" s="81"/>
      <c r="J175" s="39"/>
      <c r="K175" s="39"/>
      <c r="L175" s="6"/>
      <c r="M175" s="6"/>
    </row>
    <row r="176" spans="1:13" ht="15.75" customHeight="1">
      <c r="A176" s="5"/>
      <c r="B176" s="616" t="s">
        <v>14</v>
      </c>
      <c r="C176" s="616"/>
      <c r="D176" s="616"/>
      <c r="E176" s="616"/>
      <c r="F176" s="616"/>
      <c r="G176" s="586" t="s">
        <v>15</v>
      </c>
      <c r="H176" s="586"/>
      <c r="I176" s="586"/>
      <c r="J176" s="586"/>
      <c r="K176" s="578"/>
      <c r="L176" s="6"/>
      <c r="M176" s="6"/>
    </row>
    <row r="177" spans="1:13" ht="12.75" customHeight="1">
      <c r="A177" s="5"/>
      <c r="B177" s="6"/>
      <c r="C177" s="6"/>
      <c r="D177" s="6"/>
      <c r="E177" s="6"/>
      <c r="F177" s="6"/>
      <c r="G177" s="6"/>
      <c r="H177" s="6"/>
      <c r="I177" s="6"/>
      <c r="J177" s="6"/>
      <c r="K177" s="6"/>
      <c r="L177" s="6"/>
      <c r="M177" s="6"/>
    </row>
    <row r="178" spans="1:13" s="580" customFormat="1" ht="12.75" customHeight="1">
      <c r="A178" s="5"/>
      <c r="B178" s="6"/>
      <c r="C178" s="6"/>
      <c r="D178" s="6"/>
      <c r="E178" s="6"/>
      <c r="F178" s="6"/>
      <c r="G178" s="6"/>
      <c r="H178" s="6"/>
      <c r="I178" s="6"/>
      <c r="J178" s="6"/>
      <c r="K178" s="6"/>
      <c r="L178" s="6"/>
      <c r="M178" s="6"/>
    </row>
    <row r="179" spans="1:13" s="580" customFormat="1" ht="12.75" customHeight="1"/>
  </sheetData>
  <mergeCells count="44">
    <mergeCell ref="B176:F176"/>
    <mergeCell ref="I119:J119"/>
    <mergeCell ref="D121:J125"/>
    <mergeCell ref="I127:J127"/>
    <mergeCell ref="D129:J132"/>
    <mergeCell ref="I134:J134"/>
    <mergeCell ref="D166:J172"/>
    <mergeCell ref="I174:J174"/>
    <mergeCell ref="D152:J152"/>
    <mergeCell ref="I164:J164"/>
    <mergeCell ref="D148:J150"/>
    <mergeCell ref="D136:J137"/>
    <mergeCell ref="I144:J144"/>
    <mergeCell ref="G176:J176"/>
    <mergeCell ref="E2:K2"/>
    <mergeCell ref="B6:K6"/>
    <mergeCell ref="D8:J9"/>
    <mergeCell ref="D15:J16"/>
    <mergeCell ref="J4:K4"/>
    <mergeCell ref="D111:J117"/>
    <mergeCell ref="I52:J52"/>
    <mergeCell ref="K95:L95"/>
    <mergeCell ref="D54:J54"/>
    <mergeCell ref="D65:E65"/>
    <mergeCell ref="D66:E66"/>
    <mergeCell ref="D67:E67"/>
    <mergeCell ref="I109:J109"/>
    <mergeCell ref="D96:J98"/>
    <mergeCell ref="I100:J100"/>
    <mergeCell ref="D69:H69"/>
    <mergeCell ref="D88:J92"/>
    <mergeCell ref="I94:J94"/>
    <mergeCell ref="D82:J84"/>
    <mergeCell ref="I40:J40"/>
    <mergeCell ref="D102:J107"/>
    <mergeCell ref="D23:J24"/>
    <mergeCell ref="I26:J26"/>
    <mergeCell ref="D28:J31"/>
    <mergeCell ref="I33:J33"/>
    <mergeCell ref="D36:J38"/>
    <mergeCell ref="D43:J43"/>
    <mergeCell ref="D57:H57"/>
    <mergeCell ref="I80:J80"/>
    <mergeCell ref="I86:J86"/>
  </mergeCells>
  <hyperlinks>
    <hyperlink ref="J4" location="'Índice'!R1C1" display="Volver al índice" xr:uid="{00000000-0004-0000-0200-000000000000}"/>
    <hyperlink ref="D26" location="Índice!A1" display="Volver al índice" xr:uid="{00000000-0004-0000-0200-000001000000}"/>
    <hyperlink ref="I26" location="'Rta_14.1'!R1C1" display="Ir a respuesta 14.1" xr:uid="{00000000-0004-0000-0200-000002000000}"/>
    <hyperlink ref="I33" location="'Rta_14.2'!R1C1" display="Ir a respuesta 14.2" xr:uid="{00000000-0004-0000-0200-000004000000}"/>
    <hyperlink ref="I40" location="'Rta_14.3'!R1C1" display="Ir a respuesta 14.3" xr:uid="{00000000-0004-0000-0200-000006000000}"/>
    <hyperlink ref="I52" location="'Rta_14.4'!R1C1" display="Ir a respuesta 14.4" xr:uid="{00000000-0004-0000-0200-000008000000}"/>
    <hyperlink ref="I80" location="'Rta_14.5'!R1C1" display="Ir a respuesta 14.5" xr:uid="{00000000-0004-0000-0200-00000A000000}"/>
    <hyperlink ref="I86" location="'Rta_14.6'!R1C1" display="Ir a respuesta 14.6" xr:uid="{00000000-0004-0000-0200-00000C000000}"/>
    <hyperlink ref="I94" location="'Rta_14.7'!R1C1" display="Ir a respuesta 14.7" xr:uid="{00000000-0004-0000-0200-00000E000000}"/>
    <hyperlink ref="I100" location="'Rta_14.8'!R1C1" display="Ir a respuesta 14.8" xr:uid="{00000000-0004-0000-0200-000010000000}"/>
    <hyperlink ref="I109" location="'Rta_14.9'!R1C1" display="Ir a respuesta 14.9" xr:uid="{00000000-0004-0000-0200-000012000000}"/>
    <hyperlink ref="I119" location="'Rta_14.10'!R1C1" display="Ir a respuesta 14.10" xr:uid="{00000000-0004-0000-0200-000014000000}"/>
    <hyperlink ref="I127" location="'Rta_14.11'!R1C1" display="Ir a respuesta 14.11" xr:uid="{00000000-0004-0000-0200-000016000000}"/>
    <hyperlink ref="I134" location="'Rta_14.12'!R1C1" display="Ir a respuesta 14.12" xr:uid="{00000000-0004-0000-0200-000018000000}"/>
    <hyperlink ref="I144" location="'Rta_14.13'!R1C1" display="Ir a respuesta 14.13" xr:uid="{00000000-0004-0000-0200-00001A000000}"/>
    <hyperlink ref="I164" location="'Rta_14.14'!R1C1" display="Ir a respuesta 14.14" xr:uid="{00000000-0004-0000-0200-00001C000000}"/>
    <hyperlink ref="I174" location="'Rta_14.15'!R1C1" display="Ir a respuesta 14.15" xr:uid="{00000000-0004-0000-0200-00001E000000}"/>
    <hyperlink ref="J4:K4" location="Índice!A1" display="Volver al índice" xr:uid="{D9425E64-69B4-493F-AFB5-AF28C3B66AD2}"/>
    <hyperlink ref="D33" location="Índice!A1" display="Volver al índice" xr:uid="{7657E35F-557F-453B-B092-B9B4924DE506}"/>
    <hyperlink ref="D40" location="Índice!A1" display="Volver al índice" xr:uid="{7C43F99A-4036-41D9-A099-E8B6B01D9875}"/>
    <hyperlink ref="D52" location="Índice!A1" display="Volver al índice" xr:uid="{0E104190-04FF-4B80-83F1-E37D1A4C8050}"/>
    <hyperlink ref="D80" location="Índice!A1" display="Volver al índice" xr:uid="{01340082-E103-4B4C-BAA9-B48E1C876B81}"/>
    <hyperlink ref="D86" location="Índice!A1" display="Volver al índice" xr:uid="{E22DB8A5-61DB-4943-8A72-AF6496712227}"/>
    <hyperlink ref="D94" location="Índice!A1" display="Volver al índice" xr:uid="{B90D5295-87D6-4A3F-9792-100D7BCFA548}"/>
    <hyperlink ref="D100" location="Índice!A1" display="Volver al índice" xr:uid="{FFE4367A-008A-4A9B-9201-9F7FDCB0BD0A}"/>
    <hyperlink ref="D109" location="Índice!A1" display="Volver al índice" xr:uid="{285E4D60-4204-403F-8040-4F17BDA19325}"/>
    <hyperlink ref="D119" location="Índice!A1" display="Volver al índice" xr:uid="{E48D1A7D-F07E-4655-92DD-4DF6359ECF5D}"/>
    <hyperlink ref="D127" location="Índice!A1" display="Volver al índice" xr:uid="{6ED5220E-722F-4388-88CA-11F8FE2BA16A}"/>
    <hyperlink ref="D134" location="Índice!A1" display="Volver al índice" xr:uid="{425CF498-24C6-4C8C-845B-929F6679CCD1}"/>
    <hyperlink ref="D144" location="Índice!A1" display="Volver al índice" xr:uid="{4FE23090-4118-416C-8671-B34B415D52F2}"/>
    <hyperlink ref="D164" location="Índice!A1" display="Volver al índice" xr:uid="{67F1FD48-93DF-4B33-A4FF-6F451C52F074}"/>
    <hyperlink ref="D174" location="Índice!A1" display="Volver al índice" xr:uid="{449A2A2E-A7E9-49CD-AF4A-EE00E290F186}"/>
    <hyperlink ref="I26:J26" location="Rta_14.1!A1" display="Ir a respuesta 14.1" xr:uid="{FCE2C95C-FB79-434A-88AD-F2825157A3AC}"/>
    <hyperlink ref="I33:J33" location="Rta_14.2!A1" display="Ir a respuesta 14.2" xr:uid="{C8B58EA0-271D-4974-AE4D-E723E139E9E9}"/>
    <hyperlink ref="I40:J40" location="Rta_14.3!A1" display="Ir a respuesta 14.3" xr:uid="{9B5B880A-76EA-4333-9A42-D8D9240169B7}"/>
    <hyperlink ref="I52:J52" location="Rta_14.4!A1" display="Ir a respuesta 14.4" xr:uid="{188FC715-6B06-4336-862C-510BE5942AB3}"/>
    <hyperlink ref="I80:J80" location="Rta_14.5!A1" display="Ir a respuesta 14.5" xr:uid="{91A8E547-A321-476F-A6BA-579C165E1DEF}"/>
    <hyperlink ref="I86:J86" location="Rta_14.6!A1" display="Ir a respuesta 14.6" xr:uid="{2E5BCAD0-08B9-42FC-8B21-6FD2B1A57AAB}"/>
    <hyperlink ref="I94:J94" location="Rta_14.7!A1" display="Ir a respuesta 14.7" xr:uid="{97028173-334B-4593-804B-5B139C5D6B95}"/>
    <hyperlink ref="I100:J100" location="Rta_14.8!A1" display="Ir a respuesta 14.8" xr:uid="{B53E54EE-F1A3-46E8-BED3-13B6C8DC0E87}"/>
    <hyperlink ref="I109:J109" location="Rta_14.9!A1" display="Ir a respuesta 14.9" xr:uid="{20C79008-8E9F-4676-9744-E705769F2178}"/>
    <hyperlink ref="I119:J119" location="Rta_14.10!A1" display="Ir a respuesta 14.10" xr:uid="{67468DD0-056E-4361-B52A-FF254E4DE5C6}"/>
    <hyperlink ref="I127:J127" location="Rta_14.11!A1" display="Ir a respuesta 14.11" xr:uid="{07C218A7-962D-48EC-8A28-8821F3742B80}"/>
    <hyperlink ref="I134:J134" location="Rta_14.12!A1" display="Ir a respuesta 14.12" xr:uid="{9BE78A5E-672D-463C-887F-0018C26301E8}"/>
    <hyperlink ref="I144:J144" location="Rta_14.13!A1" display="Ir a respuesta 14.13" xr:uid="{A457C0C9-A11B-4283-9AA8-48B39BE791DD}"/>
    <hyperlink ref="I164:J164" location="Rta_14.14!A1" display="Ir a respuesta 14.14" xr:uid="{BA7E89D8-4358-4450-B859-A0DD11AC304A}"/>
    <hyperlink ref="I174:J174" location="Rta_14.15!A1" display="Ir a respuesta 14.15" xr:uid="{C622EE6D-27FF-46E9-BDA0-CA34704D6344}"/>
  </hyperlinks>
  <pageMargins left="0.75" right="0.75" top="1" bottom="1" header="0.5" footer="0.5"/>
  <pageSetup scale="79" orientation="portrait" r:id="rId1"/>
  <headerFooter>
    <oddFooter>&amp;R&amp;"Arial,Regular"&amp;10&amp;K000000Ejercicios</oddFooter>
  </headerFooter>
  <ignoredErrors>
    <ignoredError sqref="G7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showGridLines="0" workbookViewId="0">
      <selection activeCell="B30" sqref="B30"/>
    </sheetView>
  </sheetViews>
  <sheetFormatPr baseColWidth="10" defaultColWidth="8.85546875" defaultRowHeight="12.75" customHeight="1"/>
  <cols>
    <col min="1" max="1" width="8.85546875" style="1" customWidth="1"/>
    <col min="2" max="2" width="8" style="1" customWidth="1"/>
    <col min="3" max="10" width="8.85546875" style="1" customWidth="1"/>
    <col min="11" max="12" width="8.85546875" style="580" customWidth="1"/>
    <col min="13" max="16384" width="8.85546875" style="1"/>
  </cols>
  <sheetData>
    <row r="1" spans="1:11" ht="12.75" customHeight="1">
      <c r="A1" s="2"/>
      <c r="B1" s="3"/>
      <c r="C1" s="3"/>
      <c r="D1" s="3"/>
      <c r="E1" s="3"/>
      <c r="F1" s="3"/>
      <c r="G1" s="3"/>
      <c r="H1" s="3"/>
      <c r="I1" s="3"/>
      <c r="J1" s="3"/>
      <c r="K1" s="3"/>
    </row>
    <row r="2" spans="1:11" ht="12.75" customHeight="1">
      <c r="A2" s="5"/>
      <c r="B2" s="6"/>
      <c r="C2" s="6"/>
      <c r="D2" s="6"/>
      <c r="E2" s="614" t="s">
        <v>1</v>
      </c>
      <c r="F2" s="615"/>
      <c r="G2" s="615"/>
      <c r="H2" s="615"/>
      <c r="I2" s="615"/>
      <c r="J2" s="615"/>
      <c r="K2" s="615"/>
    </row>
    <row r="3" spans="1:11" ht="12.75" customHeight="1">
      <c r="A3" s="5"/>
      <c r="B3" s="6"/>
      <c r="C3" s="6"/>
      <c r="D3" s="6"/>
      <c r="E3" s="88"/>
      <c r="F3" s="88"/>
      <c r="G3" s="27"/>
      <c r="H3" s="27"/>
      <c r="I3" s="27"/>
      <c r="J3" s="27"/>
      <c r="K3" s="27"/>
    </row>
    <row r="4" spans="1:11" ht="12.75" customHeight="1">
      <c r="A4" s="5"/>
      <c r="B4" s="575" t="s">
        <v>389</v>
      </c>
      <c r="C4" s="6"/>
      <c r="D4" s="6"/>
      <c r="E4" s="88"/>
      <c r="F4" s="88"/>
      <c r="G4" s="27"/>
      <c r="H4" s="27"/>
      <c r="I4" s="27"/>
      <c r="J4" s="617" t="s">
        <v>373</v>
      </c>
      <c r="K4" s="618"/>
    </row>
    <row r="5" spans="1:11" ht="12.75" customHeight="1">
      <c r="A5" s="5"/>
      <c r="B5" s="89"/>
      <c r="C5" s="6"/>
      <c r="D5" s="6"/>
      <c r="E5" s="88"/>
      <c r="F5" s="88"/>
      <c r="G5" s="27"/>
      <c r="H5" s="27"/>
      <c r="I5" s="27"/>
      <c r="J5" s="29"/>
      <c r="K5" s="29"/>
    </row>
    <row r="6" spans="1:11" ht="12.75" customHeight="1">
      <c r="A6" s="5"/>
      <c r="B6" s="89"/>
      <c r="C6" s="6"/>
      <c r="D6" s="6"/>
      <c r="E6" s="88"/>
      <c r="F6" s="88"/>
      <c r="G6" s="88"/>
      <c r="H6" s="88"/>
      <c r="I6" s="88"/>
      <c r="J6" s="88"/>
      <c r="K6" s="88"/>
    </row>
    <row r="7" spans="1:11" ht="18.75" customHeight="1">
      <c r="A7" s="5"/>
      <c r="B7" s="585" t="s">
        <v>65</v>
      </c>
      <c r="C7" s="585"/>
      <c r="D7" s="585"/>
      <c r="E7" s="585"/>
      <c r="F7" s="585"/>
      <c r="G7" s="586"/>
      <c r="H7" s="586"/>
      <c r="I7" s="586"/>
      <c r="J7" s="586"/>
      <c r="K7" s="578"/>
    </row>
    <row r="8" spans="1:11" ht="12.75" customHeight="1">
      <c r="A8" s="5"/>
      <c r="B8" s="6"/>
      <c r="C8" s="6"/>
      <c r="D8" s="6"/>
      <c r="E8" s="6"/>
      <c r="F8" s="6"/>
      <c r="G8" s="6"/>
      <c r="H8" s="6"/>
      <c r="I8" s="6"/>
      <c r="J8" s="6"/>
      <c r="K8" s="6"/>
    </row>
    <row r="9" spans="1:11" ht="12.75" customHeight="1">
      <c r="A9" s="5"/>
      <c r="B9" s="6"/>
      <c r="C9" s="6"/>
      <c r="D9" s="6"/>
      <c r="E9" s="6"/>
      <c r="F9" s="6"/>
      <c r="G9" s="6"/>
      <c r="H9" s="6"/>
      <c r="I9" s="6"/>
      <c r="J9" s="6"/>
      <c r="K9" s="6"/>
    </row>
    <row r="10" spans="1:11" ht="12.75" customHeight="1">
      <c r="A10" s="5"/>
      <c r="B10" s="24" t="s">
        <v>66</v>
      </c>
      <c r="C10" s="622" t="s">
        <v>17</v>
      </c>
      <c r="D10" s="623"/>
      <c r="E10" s="623"/>
      <c r="F10" s="623"/>
      <c r="G10" s="623"/>
      <c r="H10" s="623"/>
      <c r="I10" s="623"/>
      <c r="J10" s="623"/>
      <c r="K10" s="623"/>
    </row>
    <row r="11" spans="1:11" ht="12.75" customHeight="1">
      <c r="A11" s="5"/>
      <c r="B11" s="20"/>
      <c r="C11" s="623"/>
      <c r="D11" s="623"/>
      <c r="E11" s="623"/>
      <c r="F11" s="623"/>
      <c r="G11" s="623"/>
      <c r="H11" s="623"/>
      <c r="I11" s="623"/>
      <c r="J11" s="623"/>
      <c r="K11" s="623"/>
    </row>
    <row r="12" spans="1:11" ht="12.75" customHeight="1">
      <c r="A12" s="5"/>
      <c r="B12" s="20"/>
      <c r="C12" s="6"/>
      <c r="D12" s="79"/>
      <c r="E12" s="79"/>
      <c r="F12" s="79"/>
      <c r="G12" s="79"/>
      <c r="H12" s="79"/>
      <c r="I12" s="79"/>
      <c r="J12" s="6"/>
      <c r="K12" s="6"/>
    </row>
    <row r="13" spans="1:11" ht="12.75" customHeight="1">
      <c r="A13" s="5"/>
      <c r="B13" s="20"/>
      <c r="C13" s="79"/>
      <c r="D13" s="79"/>
      <c r="E13" s="79"/>
      <c r="F13" s="79"/>
      <c r="G13" s="79"/>
      <c r="H13" s="79"/>
      <c r="I13" s="79"/>
      <c r="J13" s="6"/>
      <c r="K13" s="6"/>
    </row>
    <row r="14" spans="1:11" ht="12.75" customHeight="1">
      <c r="A14" s="5"/>
      <c r="B14" s="20"/>
      <c r="C14" s="79"/>
      <c r="D14" s="79"/>
      <c r="E14" s="79"/>
      <c r="F14" s="79"/>
      <c r="G14" s="79"/>
      <c r="H14" s="79"/>
      <c r="I14" s="79"/>
      <c r="J14" s="6"/>
      <c r="K14" s="6"/>
    </row>
    <row r="15" spans="1:11" ht="12.75" customHeight="1">
      <c r="A15" s="5"/>
      <c r="B15" s="20"/>
      <c r="C15" s="79"/>
      <c r="D15" s="79"/>
      <c r="E15" s="79"/>
      <c r="F15" s="79"/>
      <c r="G15" s="79"/>
      <c r="H15" s="79"/>
      <c r="I15" s="79"/>
      <c r="J15" s="6"/>
      <c r="K15" s="6"/>
    </row>
    <row r="16" spans="1:11" ht="12.75" customHeight="1">
      <c r="A16" s="5"/>
      <c r="B16" s="20"/>
      <c r="C16" s="79"/>
      <c r="D16" s="79"/>
      <c r="E16" s="79"/>
      <c r="F16" s="79"/>
      <c r="G16" s="79"/>
      <c r="H16" s="79"/>
      <c r="I16" s="79"/>
      <c r="J16" s="6"/>
      <c r="K16" s="6"/>
    </row>
    <row r="17" spans="1:11" ht="12.75" customHeight="1">
      <c r="A17" s="5"/>
      <c r="B17" s="20"/>
      <c r="C17" s="596" t="s">
        <v>67</v>
      </c>
      <c r="D17" s="597"/>
      <c r="E17" s="597"/>
      <c r="F17" s="597"/>
      <c r="G17" s="597"/>
      <c r="H17" s="597"/>
      <c r="I17" s="597"/>
      <c r="J17" s="597"/>
      <c r="K17" s="597"/>
    </row>
    <row r="18" spans="1:11" ht="12.75" customHeight="1">
      <c r="A18" s="5"/>
      <c r="B18" s="20"/>
      <c r="C18" s="597"/>
      <c r="D18" s="597"/>
      <c r="E18" s="597"/>
      <c r="F18" s="597"/>
      <c r="G18" s="597"/>
      <c r="H18" s="597"/>
      <c r="I18" s="597"/>
      <c r="J18" s="597"/>
      <c r="K18" s="597"/>
    </row>
    <row r="19" spans="1:11" ht="12.75" customHeight="1">
      <c r="A19" s="5"/>
      <c r="B19" s="20"/>
      <c r="C19" s="79"/>
      <c r="D19" s="79"/>
      <c r="E19" s="79"/>
      <c r="F19" s="79"/>
      <c r="G19" s="79"/>
      <c r="H19" s="79"/>
      <c r="I19" s="79"/>
      <c r="J19" s="6"/>
      <c r="K19" s="6"/>
    </row>
    <row r="20" spans="1:11" ht="12.75" customHeight="1">
      <c r="A20" s="5"/>
      <c r="B20" s="20"/>
      <c r="C20" s="6"/>
      <c r="D20" s="79"/>
      <c r="E20" s="6"/>
      <c r="F20" s="79"/>
      <c r="G20" s="79"/>
      <c r="H20" s="79"/>
      <c r="I20" s="79"/>
      <c r="J20" s="6"/>
      <c r="K20" s="6"/>
    </row>
    <row r="21" spans="1:11" ht="12.75" customHeight="1">
      <c r="A21" s="5"/>
      <c r="B21" s="20"/>
      <c r="C21" s="79"/>
      <c r="D21" s="79"/>
      <c r="E21" s="79"/>
      <c r="F21" s="79"/>
      <c r="G21" s="79"/>
      <c r="H21" s="79"/>
      <c r="I21" s="79"/>
      <c r="J21" s="6"/>
      <c r="K21" s="6"/>
    </row>
    <row r="22" spans="1:11" ht="12.75" customHeight="1">
      <c r="A22" s="5"/>
      <c r="B22" s="20"/>
      <c r="C22" s="79"/>
      <c r="D22" s="79"/>
      <c r="E22" s="79"/>
      <c r="F22" s="79"/>
      <c r="G22" s="79"/>
      <c r="H22" s="79"/>
      <c r="I22" s="79"/>
      <c r="J22" s="6"/>
      <c r="K22" s="6"/>
    </row>
    <row r="23" spans="1:11" ht="12.75" customHeight="1">
      <c r="A23" s="5"/>
      <c r="B23" s="20"/>
      <c r="C23" s="79"/>
      <c r="D23" s="79"/>
      <c r="E23" s="79"/>
      <c r="F23" s="79"/>
      <c r="G23" s="79"/>
      <c r="H23" s="79"/>
      <c r="I23" s="79"/>
      <c r="J23" s="6"/>
      <c r="K23" s="6"/>
    </row>
    <row r="24" spans="1:11" ht="12.75" customHeight="1">
      <c r="A24" s="5"/>
      <c r="B24" s="20"/>
      <c r="C24" s="79"/>
      <c r="D24" s="79"/>
      <c r="E24" s="79"/>
      <c r="F24" s="79"/>
      <c r="G24" s="79"/>
      <c r="H24" s="79"/>
      <c r="I24" s="79"/>
      <c r="J24" s="6"/>
      <c r="K24" s="6"/>
    </row>
    <row r="25" spans="1:11" ht="12.75" customHeight="1">
      <c r="A25" s="5"/>
      <c r="B25" s="20"/>
      <c r="C25" s="596" t="s">
        <v>19</v>
      </c>
      <c r="D25" s="597"/>
      <c r="E25" s="597"/>
      <c r="F25" s="597"/>
      <c r="G25" s="597"/>
      <c r="H25" s="597"/>
      <c r="I25" s="597"/>
      <c r="J25" s="597"/>
      <c r="K25" s="597"/>
    </row>
    <row r="26" spans="1:11" ht="12.75" customHeight="1">
      <c r="A26" s="5"/>
      <c r="B26" s="20"/>
      <c r="C26" s="597"/>
      <c r="D26" s="597"/>
      <c r="E26" s="597"/>
      <c r="F26" s="597"/>
      <c r="G26" s="597"/>
      <c r="H26" s="597"/>
      <c r="I26" s="597"/>
      <c r="J26" s="597"/>
      <c r="K26" s="597"/>
    </row>
    <row r="27" spans="1:11" ht="12.75" customHeight="1">
      <c r="A27" s="5"/>
      <c r="B27" s="6"/>
      <c r="C27" s="6"/>
      <c r="D27" s="6"/>
      <c r="E27" s="6"/>
      <c r="F27" s="6"/>
      <c r="G27" s="6"/>
      <c r="H27" s="6"/>
      <c r="I27" s="6"/>
      <c r="J27" s="6"/>
      <c r="K27" s="6"/>
    </row>
    <row r="28" spans="1:11" ht="12.75" customHeight="1">
      <c r="A28" s="5"/>
      <c r="B28" s="6"/>
      <c r="C28" s="6"/>
      <c r="D28" s="6"/>
      <c r="E28" s="6"/>
      <c r="F28" s="6"/>
      <c r="G28" s="6"/>
      <c r="H28" s="6"/>
      <c r="I28" s="6"/>
      <c r="J28" s="6"/>
      <c r="K28" s="6"/>
    </row>
    <row r="29" spans="1:11" ht="18.75" customHeight="1">
      <c r="A29" s="5"/>
      <c r="B29" s="585" t="s">
        <v>234</v>
      </c>
      <c r="C29" s="585"/>
      <c r="D29" s="585"/>
      <c r="E29" s="585"/>
      <c r="F29" s="585"/>
      <c r="G29" s="585"/>
      <c r="H29" s="585"/>
      <c r="I29" s="585"/>
      <c r="J29" s="585"/>
      <c r="K29" s="585"/>
    </row>
    <row r="30" spans="1:11" ht="12.75" customHeight="1">
      <c r="A30" s="5"/>
      <c r="B30" s="6"/>
      <c r="C30" s="6"/>
      <c r="D30" s="6"/>
      <c r="E30" s="6"/>
      <c r="F30" s="6"/>
      <c r="G30" s="6"/>
      <c r="H30" s="6"/>
      <c r="I30" s="6"/>
      <c r="J30" s="6"/>
      <c r="K30" s="6"/>
    </row>
    <row r="31" spans="1:11" ht="12.75" customHeight="1">
      <c r="A31" s="5"/>
      <c r="B31" s="6"/>
      <c r="C31" s="602" t="s">
        <v>68</v>
      </c>
      <c r="D31" s="603"/>
      <c r="E31" s="603"/>
      <c r="F31" s="603"/>
      <c r="G31" s="603"/>
      <c r="H31" s="603"/>
      <c r="I31" s="603"/>
      <c r="J31" s="603"/>
      <c r="K31" s="6"/>
    </row>
    <row r="32" spans="1:11" ht="12.75" customHeight="1">
      <c r="A32" s="5"/>
      <c r="B32" s="6"/>
      <c r="C32" s="86"/>
      <c r="D32" s="6"/>
      <c r="E32" s="6"/>
      <c r="F32" s="6"/>
      <c r="G32" s="6"/>
      <c r="H32" s="6"/>
      <c r="I32" s="6"/>
      <c r="J32" s="6"/>
      <c r="K32" s="6"/>
    </row>
    <row r="33" spans="1:11" ht="12.75" customHeight="1">
      <c r="A33" s="5"/>
      <c r="B33" s="6"/>
      <c r="C33" s="6"/>
      <c r="D33" s="6"/>
      <c r="E33" s="6"/>
      <c r="F33" s="6"/>
      <c r="G33" s="6"/>
      <c r="H33" s="6"/>
      <c r="I33" s="6"/>
      <c r="J33" s="6"/>
      <c r="K33" s="6"/>
    </row>
    <row r="34" spans="1:11" ht="12.75" customHeight="1">
      <c r="A34" s="5"/>
      <c r="B34" s="6"/>
      <c r="C34" s="602" t="s">
        <v>69</v>
      </c>
      <c r="D34" s="603"/>
      <c r="E34" s="603"/>
      <c r="F34" s="603"/>
      <c r="G34" s="603"/>
      <c r="H34" s="603"/>
      <c r="I34" s="603"/>
      <c r="J34" s="603"/>
      <c r="K34" s="6"/>
    </row>
    <row r="35" spans="1:11" ht="12.75" customHeight="1">
      <c r="A35" s="5"/>
      <c r="B35" s="6"/>
      <c r="C35" s="86"/>
      <c r="D35" s="6"/>
      <c r="E35" s="6"/>
      <c r="F35" s="6"/>
      <c r="G35" s="6"/>
      <c r="H35" s="6"/>
      <c r="I35" s="6"/>
      <c r="J35" s="6"/>
      <c r="K35" s="6"/>
    </row>
    <row r="36" spans="1:11" ht="12.75" customHeight="1">
      <c r="A36" s="5"/>
      <c r="B36" s="6"/>
      <c r="C36" s="6"/>
      <c r="D36" s="6"/>
      <c r="E36" s="6"/>
      <c r="F36" s="6"/>
      <c r="G36" s="6"/>
      <c r="H36" s="6"/>
      <c r="I36" s="6"/>
      <c r="J36" s="6"/>
      <c r="K36" s="6"/>
    </row>
    <row r="37" spans="1:11" ht="12.75" customHeight="1">
      <c r="A37" s="5"/>
      <c r="B37" s="6"/>
      <c r="C37" s="6"/>
      <c r="D37" s="6"/>
      <c r="E37" s="6"/>
      <c r="F37" s="6"/>
      <c r="G37" s="6"/>
      <c r="H37" s="6"/>
      <c r="I37" s="6"/>
      <c r="J37" s="6"/>
      <c r="K37" s="6"/>
    </row>
    <row r="38" spans="1:11" ht="12.75" customHeight="1">
      <c r="A38" s="5"/>
      <c r="B38" s="6"/>
      <c r="C38" s="6"/>
      <c r="D38" s="6"/>
      <c r="E38" s="6"/>
      <c r="F38" s="6"/>
      <c r="G38" s="6"/>
      <c r="H38" s="6"/>
      <c r="I38" s="6"/>
      <c r="J38" s="6"/>
      <c r="K38" s="6"/>
    </row>
    <row r="39" spans="1:11" ht="12.75" customHeight="1">
      <c r="A39" s="5"/>
      <c r="B39" s="6"/>
      <c r="C39" s="6"/>
      <c r="D39" s="6"/>
      <c r="E39" s="6"/>
      <c r="F39" s="6"/>
      <c r="G39" s="6"/>
      <c r="H39" s="6"/>
      <c r="I39" s="6"/>
      <c r="J39" s="6"/>
      <c r="K39" s="6"/>
    </row>
    <row r="40" spans="1:11" ht="12.75" customHeight="1">
      <c r="A40" s="5"/>
      <c r="B40" s="6"/>
      <c r="C40" s="6"/>
      <c r="D40" s="6"/>
      <c r="E40" s="6"/>
      <c r="F40" s="6"/>
      <c r="G40" s="6"/>
      <c r="H40" s="6"/>
      <c r="I40" s="6"/>
      <c r="J40" s="6"/>
      <c r="K40" s="6"/>
    </row>
    <row r="41" spans="1:11" ht="12.75" customHeight="1">
      <c r="A41" s="5"/>
      <c r="B41" s="6"/>
      <c r="C41" s="596" t="s">
        <v>70</v>
      </c>
      <c r="D41" s="597"/>
      <c r="E41" s="597"/>
      <c r="F41" s="597"/>
      <c r="G41" s="597"/>
      <c r="H41" s="597"/>
      <c r="I41" s="597"/>
      <c r="J41" s="597"/>
      <c r="K41" s="597"/>
    </row>
    <row r="42" spans="1:11" ht="12.75" customHeight="1">
      <c r="A42" s="5"/>
      <c r="B42" s="6"/>
      <c r="C42" s="597"/>
      <c r="D42" s="597"/>
      <c r="E42" s="597"/>
      <c r="F42" s="597"/>
      <c r="G42" s="597"/>
      <c r="H42" s="597"/>
      <c r="I42" s="597"/>
      <c r="J42" s="597"/>
      <c r="K42" s="597"/>
    </row>
    <row r="43" spans="1:11" ht="12.75" customHeight="1">
      <c r="A43" s="5"/>
      <c r="B43" s="6"/>
      <c r="C43" s="597"/>
      <c r="D43" s="597"/>
      <c r="E43" s="597"/>
      <c r="F43" s="597"/>
      <c r="G43" s="597"/>
      <c r="H43" s="597"/>
      <c r="I43" s="597"/>
      <c r="J43" s="597"/>
      <c r="K43" s="597"/>
    </row>
    <row r="44" spans="1:11" ht="12.75" customHeight="1">
      <c r="A44" s="5"/>
      <c r="B44" s="6"/>
      <c r="C44" s="91"/>
      <c r="D44" s="92">
        <v>1.0780000000000001</v>
      </c>
      <c r="E44" s="50">
        <v>0.33400000000000002</v>
      </c>
      <c r="F44" s="93">
        <v>0.107</v>
      </c>
      <c r="G44" s="94"/>
      <c r="H44" s="51"/>
      <c r="I44" s="51"/>
      <c r="J44" s="6"/>
      <c r="K44" s="6"/>
    </row>
    <row r="45" spans="1:11" ht="15.75" customHeight="1">
      <c r="A45" s="5"/>
      <c r="B45" s="6"/>
      <c r="C45" s="95" t="s">
        <v>71</v>
      </c>
      <c r="D45" s="96">
        <v>0.26</v>
      </c>
      <c r="E45" s="50">
        <v>1.115</v>
      </c>
      <c r="F45" s="93">
        <v>0.36799999999999999</v>
      </c>
      <c r="G45" s="94"/>
      <c r="H45" s="51"/>
      <c r="I45" s="51"/>
      <c r="J45" s="6"/>
      <c r="K45" s="6"/>
    </row>
    <row r="46" spans="1:11" ht="12.75" customHeight="1">
      <c r="A46" s="5"/>
      <c r="B46" s="6"/>
      <c r="C46" s="91"/>
      <c r="D46" s="92">
        <v>0.13400000000000001</v>
      </c>
      <c r="E46" s="50">
        <v>0.14499999999999999</v>
      </c>
      <c r="F46" s="93">
        <v>1.048</v>
      </c>
      <c r="G46" s="94"/>
      <c r="H46" s="51"/>
      <c r="I46" s="51"/>
      <c r="J46" s="6"/>
      <c r="K46" s="6"/>
    </row>
    <row r="47" spans="1:11" ht="12.75" customHeight="1">
      <c r="A47" s="5"/>
      <c r="B47" s="6"/>
      <c r="C47" s="51"/>
      <c r="D47" s="51"/>
      <c r="E47" s="51"/>
      <c r="F47" s="51"/>
      <c r="G47" s="51"/>
      <c r="H47" s="51"/>
      <c r="I47" s="51"/>
      <c r="J47" s="6"/>
      <c r="K47" s="6"/>
    </row>
    <row r="48" spans="1:11" ht="12.75" customHeight="1">
      <c r="A48" s="5"/>
      <c r="B48" s="6"/>
      <c r="C48" s="91"/>
      <c r="D48" s="97">
        <v>0.2</v>
      </c>
      <c r="E48" s="98"/>
      <c r="F48" s="97">
        <v>0.5</v>
      </c>
      <c r="G48" s="94"/>
      <c r="H48" s="51"/>
      <c r="I48" s="51"/>
      <c r="J48" s="6"/>
      <c r="K48" s="6"/>
    </row>
    <row r="49" spans="1:11" ht="12.75" customHeight="1">
      <c r="A49" s="5"/>
      <c r="B49" s="6"/>
      <c r="C49" s="95" t="s">
        <v>72</v>
      </c>
      <c r="D49" s="97">
        <v>0.2</v>
      </c>
      <c r="E49" s="99" t="s">
        <v>73</v>
      </c>
      <c r="F49" s="97">
        <v>0.4</v>
      </c>
      <c r="G49" s="94"/>
      <c r="H49" s="51"/>
      <c r="I49" s="51"/>
      <c r="J49" s="6"/>
      <c r="K49" s="6"/>
    </row>
    <row r="50" spans="1:11" ht="12.75" customHeight="1">
      <c r="A50" s="5"/>
      <c r="B50" s="6"/>
      <c r="C50" s="91"/>
      <c r="D50" s="97">
        <v>0.67</v>
      </c>
      <c r="E50" s="98"/>
      <c r="F50" s="97">
        <v>0</v>
      </c>
      <c r="G50" s="94"/>
      <c r="H50" s="51"/>
      <c r="I50" s="51"/>
      <c r="J50" s="6"/>
      <c r="K50" s="6"/>
    </row>
    <row r="51" spans="1:11" ht="12.75" customHeight="1">
      <c r="A51" s="5"/>
      <c r="B51" s="6"/>
      <c r="C51" s="51"/>
      <c r="D51" s="51"/>
      <c r="E51" s="51"/>
      <c r="F51" s="51"/>
      <c r="G51" s="51"/>
      <c r="H51" s="51"/>
      <c r="I51" s="51"/>
      <c r="J51" s="6"/>
      <c r="K51" s="6"/>
    </row>
    <row r="52" spans="1:11" ht="12.75" customHeight="1">
      <c r="A52" s="5"/>
      <c r="B52" s="6"/>
      <c r="C52" s="48" t="s">
        <v>74</v>
      </c>
      <c r="D52" s="51"/>
      <c r="E52" s="51"/>
      <c r="F52" s="51"/>
      <c r="G52" s="51"/>
      <c r="H52" s="51"/>
      <c r="I52" s="51"/>
      <c r="J52" s="6"/>
      <c r="K52" s="6"/>
    </row>
    <row r="53" spans="1:11" ht="12.75" customHeight="1">
      <c r="A53" s="5"/>
      <c r="B53" s="6"/>
      <c r="C53" s="51"/>
      <c r="D53" s="51"/>
      <c r="E53" s="51"/>
      <c r="F53" s="51"/>
      <c r="G53" s="51"/>
      <c r="H53" s="51"/>
      <c r="I53" s="51"/>
      <c r="J53" s="6"/>
      <c r="K53" s="6"/>
    </row>
    <row r="54" spans="1:11" ht="12.75" customHeight="1">
      <c r="A54" s="5"/>
      <c r="B54" s="6"/>
      <c r="C54" s="91"/>
      <c r="D54" s="92">
        <v>1.0780000000000001</v>
      </c>
      <c r="E54" s="100">
        <v>0.26</v>
      </c>
      <c r="F54" s="93">
        <v>0.13400000000000001</v>
      </c>
      <c r="G54" s="94"/>
      <c r="H54" s="51"/>
      <c r="I54" s="51"/>
      <c r="J54" s="6"/>
      <c r="K54" s="6"/>
    </row>
    <row r="55" spans="1:11" ht="15.75" customHeight="1">
      <c r="A55" s="5"/>
      <c r="B55" s="6"/>
      <c r="C55" s="101" t="s">
        <v>75</v>
      </c>
      <c r="D55" s="92">
        <v>0.33400000000000002</v>
      </c>
      <c r="E55" s="50">
        <v>1.115</v>
      </c>
      <c r="F55" s="93">
        <v>0.14499999999999999</v>
      </c>
      <c r="G55" s="94"/>
      <c r="H55" s="51"/>
      <c r="I55" s="51"/>
      <c r="J55" s="6"/>
      <c r="K55" s="6"/>
    </row>
    <row r="56" spans="1:11" ht="12.75" customHeight="1">
      <c r="A56" s="5"/>
      <c r="B56" s="6"/>
      <c r="C56" s="91"/>
      <c r="D56" s="92">
        <v>0.107</v>
      </c>
      <c r="E56" s="50">
        <v>0.36799999999999999</v>
      </c>
      <c r="F56" s="93">
        <v>1.048</v>
      </c>
      <c r="G56" s="94"/>
      <c r="H56" s="51"/>
      <c r="I56" s="51"/>
      <c r="J56" s="6"/>
      <c r="K56" s="6"/>
    </row>
    <row r="57" spans="1:11" ht="12.75" customHeight="1">
      <c r="A57" s="5"/>
      <c r="B57" s="6"/>
      <c r="C57" s="51"/>
      <c r="D57" s="51"/>
      <c r="E57" s="51"/>
      <c r="F57" s="51"/>
      <c r="G57" s="51"/>
      <c r="H57" s="51"/>
      <c r="I57" s="51"/>
      <c r="J57" s="6"/>
      <c r="K57" s="6"/>
    </row>
    <row r="58" spans="1:11" ht="12.75" customHeight="1">
      <c r="A58" s="5"/>
      <c r="B58" s="6"/>
      <c r="C58" s="51"/>
      <c r="D58" s="51"/>
      <c r="E58" s="49" t="s">
        <v>76</v>
      </c>
      <c r="F58" s="51"/>
      <c r="G58" s="51"/>
      <c r="H58" s="102"/>
      <c r="I58" s="49" t="s">
        <v>76</v>
      </c>
      <c r="J58" s="6"/>
      <c r="K58" s="6"/>
    </row>
    <row r="59" spans="1:11" ht="15.75" customHeight="1">
      <c r="A59" s="5"/>
      <c r="B59" s="6"/>
      <c r="C59" s="101" t="s">
        <v>77</v>
      </c>
      <c r="D59" s="97">
        <v>0.35737999999999998</v>
      </c>
      <c r="E59" s="103">
        <f>D59*100</f>
        <v>35.738</v>
      </c>
      <c r="F59" s="51"/>
      <c r="G59" s="101" t="s">
        <v>78</v>
      </c>
      <c r="H59" s="97">
        <v>0.64300000000000002</v>
      </c>
      <c r="I59" s="103">
        <f>H59*100</f>
        <v>64.3</v>
      </c>
      <c r="J59" s="104"/>
      <c r="K59" s="6"/>
    </row>
    <row r="60" spans="1:11" ht="12.75" customHeight="1">
      <c r="A60" s="5"/>
      <c r="B60" s="6"/>
      <c r="C60" s="91"/>
      <c r="D60" s="97">
        <v>0.38695000000000002</v>
      </c>
      <c r="E60" s="103">
        <f>D60*100</f>
        <v>38.695</v>
      </c>
      <c r="F60" s="51"/>
      <c r="G60" s="91"/>
      <c r="H60" s="97">
        <v>0.61299999999999999</v>
      </c>
      <c r="I60" s="103">
        <f>H60*100</f>
        <v>61.3</v>
      </c>
      <c r="J60" s="104"/>
      <c r="K60" s="6"/>
    </row>
    <row r="61" spans="1:11" ht="12.75" customHeight="1">
      <c r="A61" s="5"/>
      <c r="B61" s="6"/>
      <c r="C61" s="91"/>
      <c r="D61" s="97">
        <v>0.79715999999999998</v>
      </c>
      <c r="E61" s="103">
        <f>D61*100</f>
        <v>79.715999999999994</v>
      </c>
      <c r="F61" s="51"/>
      <c r="G61" s="91"/>
      <c r="H61" s="97">
        <v>0.20069999999999999</v>
      </c>
      <c r="I61" s="103">
        <f>H61*100</f>
        <v>20.07</v>
      </c>
      <c r="J61" s="104"/>
      <c r="K61" s="6"/>
    </row>
    <row r="62" spans="1:11" ht="12.75" customHeight="1">
      <c r="A62" s="5"/>
      <c r="B62" s="6"/>
      <c r="C62" s="6"/>
      <c r="D62" s="6"/>
      <c r="E62" s="6"/>
      <c r="F62" s="6"/>
      <c r="G62" s="6"/>
      <c r="H62" s="6"/>
      <c r="I62" s="6"/>
      <c r="J62" s="6"/>
      <c r="K62" s="6"/>
    </row>
    <row r="63" spans="1:11" ht="12.75" customHeight="1">
      <c r="A63" s="5"/>
      <c r="B63" s="6"/>
      <c r="C63" s="6"/>
      <c r="D63" s="6"/>
      <c r="E63" s="6"/>
      <c r="F63" s="6"/>
      <c r="G63" s="6"/>
      <c r="H63" s="6"/>
      <c r="I63" s="6"/>
      <c r="J63" s="6"/>
      <c r="K63" s="6"/>
    </row>
    <row r="64" spans="1:11" ht="15.75" customHeight="1">
      <c r="A64" s="105"/>
      <c r="B64" s="585" t="s">
        <v>14</v>
      </c>
      <c r="C64" s="585"/>
      <c r="D64" s="585"/>
      <c r="E64" s="585"/>
      <c r="F64" s="585"/>
      <c r="G64" s="586" t="s">
        <v>15</v>
      </c>
      <c r="H64" s="586"/>
      <c r="I64" s="586"/>
      <c r="J64" s="586"/>
      <c r="K64" s="586"/>
    </row>
    <row r="65" spans="1:11" s="580" customFormat="1" ht="12.75" customHeight="1">
      <c r="A65" s="5"/>
      <c r="B65" s="17"/>
      <c r="C65" s="17"/>
      <c r="D65" s="17"/>
      <c r="E65" s="17"/>
      <c r="F65" s="17"/>
      <c r="G65" s="17"/>
      <c r="H65" s="17"/>
      <c r="I65" s="17"/>
      <c r="J65" s="17"/>
      <c r="K65" s="6"/>
    </row>
    <row r="66" spans="1:11" s="580" customFormat="1" ht="12.75" customHeight="1"/>
  </sheetData>
  <mergeCells count="13">
    <mergeCell ref="E2:K2"/>
    <mergeCell ref="C31:J31"/>
    <mergeCell ref="C34:J34"/>
    <mergeCell ref="J4:K4"/>
    <mergeCell ref="B7:F7"/>
    <mergeCell ref="G7:J7"/>
    <mergeCell ref="B29:K29"/>
    <mergeCell ref="G64:K64"/>
    <mergeCell ref="B64:F64"/>
    <mergeCell ref="C10:K11"/>
    <mergeCell ref="C17:K18"/>
    <mergeCell ref="C25:K26"/>
    <mergeCell ref="C41:K43"/>
  </mergeCells>
  <hyperlinks>
    <hyperlink ref="B4" location="Ejercicios!A1" display="Volver a ejercicios" xr:uid="{00000000-0004-0000-0300-000000000000}"/>
    <hyperlink ref="J4" location="'Índice'!R1C1" display="Volver al índice" xr:uid="{00000000-0004-0000-0300-000001000000}"/>
    <hyperlink ref="J4:K4" location="Índice!A1" display="Volver al índice" xr:uid="{96B14A5C-F927-4E4A-8A99-77591476348F}"/>
  </hyperlinks>
  <pageMargins left="0.75" right="0.75" top="1" bottom="1" header="0.5" footer="0.5"/>
  <pageSetup scale="77" orientation="portrait"/>
  <headerFooter>
    <oddFooter>&amp;R&amp;"Arial,Regular"&amp;10&amp;K000000Rta_14.1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7"/>
  <sheetViews>
    <sheetView showGridLines="0" workbookViewId="0">
      <selection activeCell="B17" sqref="B17"/>
    </sheetView>
  </sheetViews>
  <sheetFormatPr baseColWidth="10" defaultColWidth="8.85546875" defaultRowHeight="12.75" customHeight="1"/>
  <cols>
    <col min="1" max="1" width="8.85546875" style="1" customWidth="1"/>
    <col min="2" max="2" width="5.42578125" style="1" customWidth="1"/>
    <col min="3" max="10" width="8.85546875" style="1" customWidth="1"/>
    <col min="11" max="12" width="8.85546875" style="580" customWidth="1"/>
    <col min="13" max="16384" width="8.85546875" style="1"/>
  </cols>
  <sheetData>
    <row r="1" spans="1:11" ht="13.7" customHeight="1">
      <c r="A1" s="2"/>
      <c r="B1" s="3"/>
      <c r="C1" s="3"/>
      <c r="D1" s="3"/>
      <c r="E1" s="3"/>
      <c r="F1" s="3"/>
      <c r="G1" s="3"/>
      <c r="H1" s="3"/>
      <c r="I1" s="3"/>
      <c r="J1" s="3"/>
      <c r="K1" s="3"/>
    </row>
    <row r="2" spans="1:11" ht="13.7" customHeight="1">
      <c r="A2" s="5"/>
      <c r="B2" s="6"/>
      <c r="C2" s="6"/>
      <c r="D2" s="6"/>
      <c r="E2" s="614" t="s">
        <v>1</v>
      </c>
      <c r="F2" s="615"/>
      <c r="G2" s="615"/>
      <c r="H2" s="615"/>
      <c r="I2" s="615"/>
      <c r="J2" s="615"/>
      <c r="K2" s="615"/>
    </row>
    <row r="3" spans="1:11" ht="13.7" customHeight="1">
      <c r="A3" s="5"/>
      <c r="B3" s="6"/>
      <c r="C3" s="6"/>
      <c r="D3" s="6"/>
      <c r="E3" s="88"/>
      <c r="F3" s="88"/>
      <c r="G3" s="27"/>
      <c r="H3" s="27"/>
      <c r="I3" s="27"/>
      <c r="J3" s="27"/>
      <c r="K3" s="27"/>
    </row>
    <row r="4" spans="1:11" ht="13.7" customHeight="1">
      <c r="A4" s="5"/>
      <c r="B4" s="575" t="s">
        <v>389</v>
      </c>
      <c r="C4" s="6"/>
      <c r="D4" s="6"/>
      <c r="E4" s="88"/>
      <c r="F4" s="88"/>
      <c r="G4" s="27"/>
      <c r="H4" s="27"/>
      <c r="I4" s="27"/>
      <c r="J4" s="27"/>
      <c r="K4" s="576" t="s">
        <v>373</v>
      </c>
    </row>
    <row r="5" spans="1:11" ht="12.75" customHeight="1">
      <c r="A5" s="5"/>
      <c r="B5" s="89"/>
      <c r="C5" s="6"/>
      <c r="D5" s="6"/>
      <c r="E5" s="88"/>
      <c r="F5" s="88"/>
      <c r="G5" s="27"/>
      <c r="H5" s="27"/>
      <c r="I5" s="27"/>
      <c r="J5" s="27"/>
      <c r="K5" s="29"/>
    </row>
    <row r="6" spans="1:11" ht="12.75" customHeight="1">
      <c r="A6" s="5"/>
      <c r="B6" s="106"/>
      <c r="C6" s="6"/>
      <c r="D6" s="6"/>
      <c r="E6" s="6"/>
      <c r="F6" s="9"/>
      <c r="G6" s="9"/>
      <c r="H6" s="9"/>
      <c r="I6" s="9"/>
      <c r="J6" s="30"/>
      <c r="K6" s="6"/>
    </row>
    <row r="7" spans="1:11" ht="18.75" customHeight="1">
      <c r="A7" s="5"/>
      <c r="B7" s="585" t="s">
        <v>65</v>
      </c>
      <c r="C7" s="585"/>
      <c r="D7" s="585"/>
      <c r="E7" s="585"/>
      <c r="F7" s="585"/>
      <c r="G7" s="586"/>
      <c r="H7" s="586"/>
      <c r="I7" s="586"/>
      <c r="J7" s="586"/>
      <c r="K7" s="586"/>
    </row>
    <row r="8" spans="1:11" ht="12.75" customHeight="1">
      <c r="A8" s="5"/>
      <c r="B8" s="106"/>
      <c r="C8" s="6"/>
      <c r="D8" s="6"/>
      <c r="E8" s="6"/>
      <c r="F8" s="9"/>
      <c r="G8" s="9"/>
      <c r="H8" s="9"/>
      <c r="I8" s="9"/>
      <c r="J8" s="30"/>
      <c r="K8" s="6"/>
    </row>
    <row r="9" spans="1:11" ht="12.75" customHeight="1">
      <c r="A9" s="5"/>
      <c r="B9" s="106"/>
      <c r="C9" s="6"/>
      <c r="D9" s="6"/>
      <c r="E9" s="6"/>
      <c r="F9" s="9"/>
      <c r="G9" s="9"/>
      <c r="H9" s="9"/>
      <c r="I9" s="9"/>
      <c r="J9" s="30"/>
      <c r="K9" s="6"/>
    </row>
    <row r="10" spans="1:11" ht="13.7" customHeight="1">
      <c r="A10" s="5"/>
      <c r="B10" s="107" t="s">
        <v>79</v>
      </c>
      <c r="C10" s="596" t="s">
        <v>20</v>
      </c>
      <c r="D10" s="597"/>
      <c r="E10" s="597"/>
      <c r="F10" s="597"/>
      <c r="G10" s="597"/>
      <c r="H10" s="597"/>
      <c r="I10" s="597"/>
      <c r="J10" s="597"/>
      <c r="K10" s="597"/>
    </row>
    <row r="11" spans="1:11" ht="13.7" customHeight="1">
      <c r="A11" s="5"/>
      <c r="B11" s="6"/>
      <c r="C11" s="597"/>
      <c r="D11" s="597"/>
      <c r="E11" s="597"/>
      <c r="F11" s="597"/>
      <c r="G11" s="597"/>
      <c r="H11" s="597"/>
      <c r="I11" s="597"/>
      <c r="J11" s="597"/>
      <c r="K11" s="597"/>
    </row>
    <row r="12" spans="1:11" ht="13.7" customHeight="1">
      <c r="A12" s="5"/>
      <c r="B12" s="6"/>
      <c r="C12" s="597"/>
      <c r="D12" s="597"/>
      <c r="E12" s="597"/>
      <c r="F12" s="597"/>
      <c r="G12" s="597"/>
      <c r="H12" s="597"/>
      <c r="I12" s="597"/>
      <c r="J12" s="597"/>
      <c r="K12" s="597"/>
    </row>
    <row r="13" spans="1:11" ht="13.7" customHeight="1">
      <c r="A13" s="5"/>
      <c r="B13" s="6"/>
      <c r="C13" s="597"/>
      <c r="D13" s="597"/>
      <c r="E13" s="597"/>
      <c r="F13" s="597"/>
      <c r="G13" s="597"/>
      <c r="H13" s="597"/>
      <c r="I13" s="597"/>
      <c r="J13" s="597"/>
      <c r="K13" s="597"/>
    </row>
    <row r="14" spans="1:11" ht="13.7" customHeight="1">
      <c r="A14" s="5"/>
      <c r="B14" s="6"/>
      <c r="C14" s="46"/>
      <c r="D14" s="46"/>
      <c r="E14" s="46"/>
      <c r="F14" s="46"/>
      <c r="G14" s="46"/>
      <c r="H14" s="46"/>
      <c r="I14" s="46"/>
      <c r="J14" s="46"/>
      <c r="K14" s="46"/>
    </row>
    <row r="15" spans="1:11" ht="13.7" customHeight="1">
      <c r="A15" s="5"/>
      <c r="B15" s="6"/>
      <c r="C15" s="6"/>
      <c r="D15" s="6"/>
      <c r="E15" s="6"/>
      <c r="F15" s="6"/>
      <c r="G15" s="6"/>
      <c r="H15" s="6"/>
      <c r="I15" s="6"/>
      <c r="J15" s="6"/>
      <c r="K15" s="6"/>
    </row>
    <row r="16" spans="1:11" ht="18.75" customHeight="1">
      <c r="A16" s="5"/>
      <c r="B16" s="585" t="s">
        <v>234</v>
      </c>
      <c r="C16" s="585"/>
      <c r="D16" s="585"/>
      <c r="E16" s="585"/>
      <c r="F16" s="585"/>
      <c r="G16" s="585"/>
      <c r="H16" s="585"/>
      <c r="I16" s="585"/>
      <c r="J16" s="585"/>
      <c r="K16" s="585"/>
    </row>
    <row r="17" spans="1:11" ht="13.7" customHeight="1">
      <c r="A17" s="5"/>
      <c r="B17" s="6"/>
      <c r="C17" s="6"/>
      <c r="D17" s="6"/>
      <c r="E17" s="6"/>
      <c r="F17" s="6"/>
      <c r="G17" s="6"/>
      <c r="H17" s="6"/>
      <c r="I17" s="6"/>
      <c r="J17" s="6"/>
      <c r="K17" s="6"/>
    </row>
    <row r="18" spans="1:11" ht="18.75" customHeight="1">
      <c r="A18" s="5"/>
      <c r="B18" s="6"/>
      <c r="C18" s="619" t="s">
        <v>80</v>
      </c>
      <c r="D18" s="620"/>
      <c r="E18" s="620"/>
      <c r="F18" s="620"/>
      <c r="G18" s="620"/>
      <c r="H18" s="620"/>
      <c r="I18" s="620"/>
      <c r="J18" s="620"/>
      <c r="K18" s="6"/>
    </row>
    <row r="19" spans="1:11" ht="15.75" customHeight="1">
      <c r="A19" s="5"/>
      <c r="B19" s="6"/>
      <c r="C19" s="620"/>
      <c r="D19" s="620"/>
      <c r="E19" s="620"/>
      <c r="F19" s="620"/>
      <c r="G19" s="620"/>
      <c r="H19" s="620"/>
      <c r="I19" s="620"/>
      <c r="J19" s="620"/>
      <c r="K19" s="6"/>
    </row>
    <row r="20" spans="1:11" ht="15.75" customHeight="1">
      <c r="A20" s="5"/>
      <c r="B20" s="6"/>
      <c r="C20" s="620"/>
      <c r="D20" s="620"/>
      <c r="E20" s="620"/>
      <c r="F20" s="620"/>
      <c r="G20" s="620"/>
      <c r="H20" s="620"/>
      <c r="I20" s="620"/>
      <c r="J20" s="620"/>
      <c r="K20" s="6"/>
    </row>
    <row r="21" spans="1:11" ht="15.75" customHeight="1">
      <c r="A21" s="5"/>
      <c r="B21" s="6"/>
      <c r="C21" s="620"/>
      <c r="D21" s="620"/>
      <c r="E21" s="620"/>
      <c r="F21" s="620"/>
      <c r="G21" s="620"/>
      <c r="H21" s="620"/>
      <c r="I21" s="620"/>
      <c r="J21" s="620"/>
      <c r="K21" s="6"/>
    </row>
    <row r="22" spans="1:11" ht="15.75" customHeight="1">
      <c r="A22" s="5"/>
      <c r="B22" s="6"/>
      <c r="C22" s="620"/>
      <c r="D22" s="620"/>
      <c r="E22" s="620"/>
      <c r="F22" s="620"/>
      <c r="G22" s="620"/>
      <c r="H22" s="620"/>
      <c r="I22" s="620"/>
      <c r="J22" s="620"/>
      <c r="K22" s="6"/>
    </row>
    <row r="23" spans="1:11" ht="15.75" customHeight="1">
      <c r="A23" s="5"/>
      <c r="B23" s="6"/>
      <c r="C23" s="87"/>
      <c r="D23" s="87"/>
      <c r="E23" s="87"/>
      <c r="F23" s="87"/>
      <c r="G23" s="87"/>
      <c r="H23" s="87"/>
      <c r="I23" s="87"/>
      <c r="J23" s="87"/>
      <c r="K23" s="6"/>
    </row>
    <row r="24" spans="1:11" ht="13.7" customHeight="1">
      <c r="A24" s="5"/>
      <c r="B24" s="6"/>
      <c r="C24" s="6"/>
      <c r="D24" s="6"/>
      <c r="E24" s="6"/>
      <c r="F24" s="6"/>
      <c r="G24" s="6"/>
      <c r="H24" s="6"/>
      <c r="I24" s="6"/>
      <c r="J24" s="6"/>
      <c r="K24" s="6"/>
    </row>
    <row r="25" spans="1:11" ht="15.75" customHeight="1">
      <c r="A25" s="105"/>
      <c r="B25" s="585" t="s">
        <v>14</v>
      </c>
      <c r="C25" s="585"/>
      <c r="D25" s="585"/>
      <c r="E25" s="585"/>
      <c r="F25" s="585"/>
      <c r="G25" s="586" t="s">
        <v>15</v>
      </c>
      <c r="H25" s="586"/>
      <c r="I25" s="586"/>
      <c r="J25" s="586"/>
      <c r="K25" s="586"/>
    </row>
    <row r="26" spans="1:11" s="580" customFormat="1" ht="18.600000000000001" customHeight="1">
      <c r="A26" s="5"/>
      <c r="B26" s="17"/>
      <c r="C26" s="17"/>
      <c r="D26" s="17"/>
      <c r="E26" s="17"/>
      <c r="F26" s="17"/>
      <c r="G26" s="17"/>
      <c r="H26" s="17"/>
      <c r="I26" s="17"/>
      <c r="J26" s="17"/>
      <c r="K26" s="6"/>
    </row>
    <row r="27" spans="1:11" s="580" customFormat="1" ht="12.75" customHeight="1"/>
  </sheetData>
  <mergeCells count="8">
    <mergeCell ref="G7:K7"/>
    <mergeCell ref="C10:K13"/>
    <mergeCell ref="E2:K2"/>
    <mergeCell ref="C18:J22"/>
    <mergeCell ref="B25:F25"/>
    <mergeCell ref="G25:K25"/>
    <mergeCell ref="B7:F7"/>
    <mergeCell ref="B16:K16"/>
  </mergeCells>
  <hyperlinks>
    <hyperlink ref="K4" location="Índice!A1" display="Volver al índice" xr:uid="{00000000-0004-0000-0400-000001000000}"/>
    <hyperlink ref="B4" location="Ejercicios!A1" display="Volver a ejercicios" xr:uid="{7DA3EE01-0A38-4B41-9AFC-1CB49A7618AE}"/>
  </hyperlinks>
  <pageMargins left="0.75" right="0.75" top="1" bottom="1" header="0.5" footer="0.5"/>
  <pageSetup orientation="landscape"/>
  <headerFooter>
    <oddFooter>&amp;R&amp;"Arial,Regular"&amp;10&amp;K000000Rta_14.2</oddFooter>
  </headerFooter>
  <ignoredErrors>
    <ignoredError sqref="B10"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8"/>
  <sheetViews>
    <sheetView showGridLines="0" workbookViewId="0">
      <selection activeCell="B15" sqref="B15"/>
    </sheetView>
  </sheetViews>
  <sheetFormatPr baseColWidth="10" defaultColWidth="8.85546875" defaultRowHeight="12.75" customHeight="1"/>
  <cols>
    <col min="1" max="1" width="4.5703125" style="1" customWidth="1"/>
    <col min="2" max="2" width="7" style="1" customWidth="1"/>
    <col min="3" max="4" width="10.42578125" style="1" customWidth="1"/>
    <col min="5" max="5" width="10" style="1" customWidth="1"/>
    <col min="6" max="6" width="11.42578125" style="1" customWidth="1"/>
    <col min="7" max="7" width="12.42578125" style="1" customWidth="1"/>
    <col min="8" max="10" width="8.85546875" style="1" customWidth="1"/>
    <col min="11" max="11" width="5.42578125" style="1" customWidth="1"/>
    <col min="12" max="14" width="8.85546875" style="1" customWidth="1"/>
    <col min="15" max="15" width="10.5703125" style="1" customWidth="1"/>
    <col min="16" max="17" width="8.85546875" style="1" customWidth="1"/>
    <col min="18" max="18" width="5.140625" style="1" customWidth="1"/>
    <col min="19" max="19" width="8.85546875" style="1" customWidth="1"/>
    <col min="20" max="21" width="8.85546875" style="580" customWidth="1"/>
    <col min="22" max="16384" width="8.85546875" style="1"/>
  </cols>
  <sheetData>
    <row r="1" spans="1:20" ht="12.75" customHeight="1">
      <c r="A1" s="2"/>
      <c r="B1" s="3"/>
      <c r="C1" s="3"/>
      <c r="D1" s="3"/>
      <c r="E1" s="3"/>
      <c r="F1" s="3"/>
      <c r="G1" s="3"/>
      <c r="H1" s="3"/>
      <c r="I1" s="3"/>
      <c r="J1" s="3"/>
      <c r="K1" s="3"/>
      <c r="L1" s="3"/>
      <c r="M1" s="3"/>
      <c r="N1" s="3"/>
      <c r="O1" s="3"/>
      <c r="P1" s="3"/>
      <c r="Q1" s="3"/>
      <c r="R1" s="3"/>
      <c r="S1" s="3"/>
      <c r="T1" s="3"/>
    </row>
    <row r="2" spans="1:20" ht="12.75" customHeight="1">
      <c r="A2" s="5"/>
      <c r="B2" s="6"/>
      <c r="C2" s="6"/>
      <c r="D2" s="6"/>
      <c r="E2" s="9"/>
      <c r="F2" s="9"/>
      <c r="G2" s="9"/>
      <c r="H2" s="9"/>
      <c r="I2" s="9"/>
      <c r="J2" s="6"/>
      <c r="K2" s="6"/>
      <c r="L2" s="6"/>
      <c r="M2" s="6"/>
      <c r="N2" s="6"/>
      <c r="O2" s="6"/>
      <c r="P2" s="8" t="s">
        <v>1</v>
      </c>
      <c r="Q2" s="6"/>
      <c r="R2" s="6"/>
      <c r="S2" s="6"/>
      <c r="T2" s="6"/>
    </row>
    <row r="3" spans="1:20" ht="12.75" customHeight="1">
      <c r="A3" s="5"/>
      <c r="B3" s="6"/>
      <c r="C3" s="6"/>
      <c r="D3" s="6"/>
      <c r="E3" s="6"/>
      <c r="F3" s="6"/>
      <c r="G3" s="6"/>
      <c r="H3" s="6"/>
      <c r="I3" s="6"/>
      <c r="J3" s="6"/>
      <c r="K3" s="6"/>
      <c r="L3" s="6"/>
      <c r="M3" s="6"/>
      <c r="N3" s="6"/>
      <c r="O3" s="6"/>
      <c r="P3" s="88"/>
      <c r="Q3" s="6"/>
      <c r="R3" s="6"/>
      <c r="S3" s="6"/>
      <c r="T3" s="6"/>
    </row>
    <row r="4" spans="1:20" ht="12.75" customHeight="1">
      <c r="A4" s="5"/>
      <c r="B4" s="575" t="s">
        <v>389</v>
      </c>
      <c r="C4" s="6"/>
      <c r="D4" s="6"/>
      <c r="E4" s="6"/>
      <c r="F4" s="6"/>
      <c r="G4" s="6"/>
      <c r="H4" s="6"/>
      <c r="I4" s="6"/>
      <c r="J4" s="6"/>
      <c r="K4" s="6"/>
      <c r="L4" s="6"/>
      <c r="M4" s="6"/>
      <c r="N4" s="6"/>
      <c r="O4" s="6"/>
      <c r="P4" s="576" t="s">
        <v>373</v>
      </c>
      <c r="Q4" s="6"/>
      <c r="R4" s="30"/>
      <c r="S4" s="6"/>
      <c r="T4" s="6"/>
    </row>
    <row r="5" spans="1:20" ht="12.75" customHeight="1">
      <c r="A5" s="5"/>
      <c r="B5" s="89"/>
      <c r="C5" s="6"/>
      <c r="D5" s="6"/>
      <c r="E5" s="6"/>
      <c r="F5" s="6"/>
      <c r="G5" s="6"/>
      <c r="H5" s="6"/>
      <c r="I5" s="6"/>
      <c r="J5" s="6"/>
      <c r="K5" s="6"/>
      <c r="L5" s="6"/>
      <c r="M5" s="6"/>
      <c r="N5" s="6"/>
      <c r="O5" s="6"/>
      <c r="P5" s="29"/>
      <c r="Q5" s="6"/>
      <c r="R5" s="30"/>
      <c r="S5" s="6"/>
      <c r="T5" s="6"/>
    </row>
    <row r="6" spans="1:20" ht="12.75" customHeight="1">
      <c r="A6" s="5"/>
      <c r="B6" s="106"/>
      <c r="C6" s="6"/>
      <c r="D6" s="6"/>
      <c r="E6" s="6"/>
      <c r="F6" s="6"/>
      <c r="G6" s="6"/>
      <c r="H6" s="6"/>
      <c r="I6" s="6"/>
      <c r="J6" s="6"/>
      <c r="K6" s="6"/>
      <c r="L6" s="6"/>
      <c r="M6" s="6"/>
      <c r="N6" s="6"/>
      <c r="O6" s="6"/>
      <c r="P6" s="6"/>
      <c r="Q6" s="30"/>
      <c r="R6" s="30"/>
      <c r="S6" s="6"/>
      <c r="T6" s="6"/>
    </row>
    <row r="7" spans="1:20" ht="18.75" customHeight="1">
      <c r="A7" s="5"/>
      <c r="B7" s="585" t="s">
        <v>65</v>
      </c>
      <c r="C7" s="585"/>
      <c r="D7" s="585"/>
      <c r="E7" s="585"/>
      <c r="F7" s="585"/>
      <c r="G7" s="585"/>
      <c r="H7" s="585"/>
      <c r="I7" s="586"/>
      <c r="J7" s="586"/>
      <c r="K7" s="586"/>
      <c r="L7" s="586"/>
      <c r="M7" s="586"/>
      <c r="N7" s="586"/>
      <c r="O7" s="586"/>
      <c r="P7" s="586"/>
      <c r="Q7" s="30"/>
      <c r="R7" s="30"/>
      <c r="S7" s="6"/>
      <c r="T7" s="6"/>
    </row>
    <row r="8" spans="1:20" ht="12.75" customHeight="1">
      <c r="A8" s="5"/>
      <c r="B8" s="106"/>
      <c r="C8" s="6"/>
      <c r="D8" s="6"/>
      <c r="E8" s="6"/>
      <c r="F8" s="6"/>
      <c r="G8" s="6"/>
      <c r="H8" s="6"/>
      <c r="I8" s="6"/>
      <c r="J8" s="6"/>
      <c r="K8" s="6"/>
      <c r="L8" s="6"/>
      <c r="M8" s="6"/>
      <c r="N8" s="6"/>
      <c r="O8" s="6"/>
      <c r="P8" s="6"/>
      <c r="Q8" s="30"/>
      <c r="R8" s="30"/>
      <c r="S8" s="6"/>
      <c r="T8" s="6"/>
    </row>
    <row r="9" spans="1:20" ht="12.75" customHeight="1">
      <c r="A9" s="5"/>
      <c r="B9" s="106"/>
      <c r="C9" s="6"/>
      <c r="D9" s="6"/>
      <c r="E9" s="6"/>
      <c r="F9" s="6"/>
      <c r="G9" s="6"/>
      <c r="H9" s="6"/>
      <c r="I9" s="6"/>
      <c r="J9" s="6"/>
      <c r="K9" s="6"/>
      <c r="L9" s="6"/>
      <c r="M9" s="6"/>
      <c r="N9" s="6"/>
      <c r="O9" s="6"/>
      <c r="P9" s="6"/>
      <c r="Q9" s="30"/>
      <c r="R9" s="30"/>
      <c r="S9" s="6"/>
      <c r="T9" s="6"/>
    </row>
    <row r="10" spans="1:20" ht="13.7" customHeight="1">
      <c r="A10" s="5"/>
      <c r="B10" s="24" t="s">
        <v>81</v>
      </c>
      <c r="C10" s="596" t="s">
        <v>82</v>
      </c>
      <c r="D10" s="597"/>
      <c r="E10" s="597"/>
      <c r="F10" s="597"/>
      <c r="G10" s="597"/>
      <c r="H10" s="597"/>
      <c r="I10" s="597"/>
      <c r="J10" s="597"/>
      <c r="K10" s="597"/>
      <c r="L10" s="6"/>
      <c r="M10" s="6"/>
      <c r="N10" s="6"/>
      <c r="O10" s="6"/>
      <c r="P10" s="6"/>
      <c r="Q10" s="30"/>
      <c r="R10" s="30"/>
      <c r="S10" s="6"/>
      <c r="T10" s="6"/>
    </row>
    <row r="11" spans="1:20" ht="12.75" customHeight="1">
      <c r="A11" s="5"/>
      <c r="B11" s="106"/>
      <c r="C11" s="597"/>
      <c r="D11" s="597"/>
      <c r="E11" s="597"/>
      <c r="F11" s="597"/>
      <c r="G11" s="597"/>
      <c r="H11" s="597"/>
      <c r="I11" s="597"/>
      <c r="J11" s="597"/>
      <c r="K11" s="597"/>
      <c r="L11" s="6"/>
      <c r="M11" s="6"/>
      <c r="N11" s="6"/>
      <c r="O11" s="6"/>
      <c r="P11" s="6"/>
      <c r="Q11" s="30"/>
      <c r="R11" s="30"/>
      <c r="S11" s="6"/>
      <c r="T11" s="6"/>
    </row>
    <row r="12" spans="1:20" ht="12.75" customHeight="1">
      <c r="A12" s="5"/>
      <c r="B12" s="106"/>
      <c r="C12" s="46"/>
      <c r="D12" s="46"/>
      <c r="E12" s="46"/>
      <c r="F12" s="46"/>
      <c r="G12" s="46"/>
      <c r="H12" s="46"/>
      <c r="I12" s="46"/>
      <c r="J12" s="46"/>
      <c r="K12" s="46"/>
      <c r="L12" s="6"/>
      <c r="M12" s="6"/>
      <c r="N12" s="6"/>
      <c r="O12" s="6"/>
      <c r="P12" s="6"/>
      <c r="Q12" s="30"/>
      <c r="R12" s="30"/>
      <c r="S12" s="6"/>
      <c r="T12" s="6"/>
    </row>
    <row r="13" spans="1:20" ht="12.75" customHeight="1">
      <c r="A13" s="5"/>
      <c r="B13" s="106"/>
      <c r="C13" s="6"/>
      <c r="D13" s="6"/>
      <c r="E13" s="6"/>
      <c r="F13" s="6"/>
      <c r="G13" s="6"/>
      <c r="H13" s="6"/>
      <c r="I13" s="6"/>
      <c r="J13" s="6"/>
      <c r="K13" s="6"/>
      <c r="L13" s="6"/>
      <c r="M13" s="6"/>
      <c r="N13" s="6"/>
      <c r="O13" s="6"/>
      <c r="P13" s="6"/>
      <c r="Q13" s="30"/>
      <c r="R13" s="30"/>
      <c r="S13" s="6"/>
      <c r="T13" s="6"/>
    </row>
    <row r="14" spans="1:20" ht="18.75" customHeight="1">
      <c r="A14" s="5"/>
      <c r="B14" s="585" t="s">
        <v>234</v>
      </c>
      <c r="C14" s="585"/>
      <c r="D14" s="585"/>
      <c r="E14" s="585"/>
      <c r="F14" s="585"/>
      <c r="G14" s="585"/>
      <c r="H14" s="585"/>
      <c r="I14" s="585"/>
      <c r="J14" s="585"/>
      <c r="K14" s="585"/>
      <c r="L14" s="585"/>
      <c r="M14" s="585"/>
      <c r="N14" s="585"/>
      <c r="O14" s="585"/>
      <c r="P14" s="579"/>
      <c r="Q14" s="6"/>
      <c r="R14" s="6"/>
      <c r="S14" s="6"/>
      <c r="T14" s="6"/>
    </row>
    <row r="15" spans="1:20" ht="12.75" customHeight="1">
      <c r="A15" s="5"/>
      <c r="B15" s="6"/>
      <c r="C15" s="6"/>
      <c r="D15" s="6"/>
      <c r="E15" s="6"/>
      <c r="F15" s="6"/>
      <c r="G15" s="6"/>
      <c r="H15" s="6"/>
      <c r="I15" s="6"/>
      <c r="J15" s="6"/>
      <c r="K15" s="6"/>
      <c r="L15" s="6"/>
      <c r="M15" s="6"/>
      <c r="N15" s="6"/>
      <c r="O15" s="6"/>
      <c r="P15" s="6"/>
      <c r="Q15" s="6"/>
      <c r="R15" s="6"/>
      <c r="S15" s="6"/>
      <c r="T15" s="6"/>
    </row>
    <row r="16" spans="1:20" ht="12.95" customHeight="1">
      <c r="A16" s="5"/>
      <c r="B16" s="6"/>
      <c r="C16" s="610" t="s">
        <v>83</v>
      </c>
      <c r="D16" s="629"/>
      <c r="E16" s="629"/>
      <c r="F16" s="629"/>
      <c r="G16" s="629"/>
      <c r="H16" s="629"/>
      <c r="I16" s="87"/>
      <c r="J16" s="6"/>
      <c r="K16" s="6"/>
      <c r="L16" s="6"/>
      <c r="M16" s="6"/>
      <c r="N16" s="6"/>
      <c r="O16" s="6"/>
      <c r="P16" s="6"/>
      <c r="Q16" s="6"/>
      <c r="R16" s="6"/>
      <c r="S16" s="6"/>
      <c r="T16" s="6"/>
    </row>
    <row r="17" spans="1:20" ht="12.95" customHeight="1">
      <c r="A17" s="5"/>
      <c r="B17" s="20"/>
      <c r="C17" s="595"/>
      <c r="D17" s="595"/>
      <c r="E17" s="595"/>
      <c r="F17" s="595"/>
      <c r="G17" s="595"/>
      <c r="H17" s="595"/>
      <c r="I17" s="87"/>
      <c r="J17" s="6"/>
      <c r="K17" s="6"/>
      <c r="L17" s="6"/>
      <c r="M17" s="6"/>
      <c r="N17" s="6"/>
      <c r="O17" s="6"/>
      <c r="P17" s="6"/>
      <c r="Q17" s="6"/>
      <c r="R17" s="6"/>
      <c r="S17" s="6"/>
      <c r="T17" s="6"/>
    </row>
    <row r="18" spans="1:20" ht="12.95" customHeight="1">
      <c r="A18" s="5"/>
      <c r="B18" s="20"/>
      <c r="C18" s="86"/>
      <c r="D18" s="6"/>
      <c r="E18" s="40"/>
      <c r="F18" s="40"/>
      <c r="G18" s="40"/>
      <c r="H18" s="40"/>
      <c r="I18" s="87"/>
      <c r="J18" s="6"/>
      <c r="K18" s="6"/>
      <c r="L18" s="6"/>
      <c r="M18" s="6"/>
      <c r="N18" s="6"/>
      <c r="O18" s="6"/>
      <c r="P18" s="6"/>
      <c r="Q18" s="6"/>
      <c r="R18" s="6"/>
      <c r="S18" s="6"/>
      <c r="T18" s="6"/>
    </row>
    <row r="19" spans="1:20" ht="12.95" customHeight="1">
      <c r="A19" s="5"/>
      <c r="B19" s="20"/>
      <c r="C19" s="6"/>
      <c r="D19" s="6"/>
      <c r="E19" s="40"/>
      <c r="F19" s="40"/>
      <c r="G19" s="40"/>
      <c r="H19" s="40"/>
      <c r="I19" s="87"/>
      <c r="J19" s="6"/>
      <c r="K19" s="6"/>
      <c r="L19" s="6"/>
      <c r="M19" s="6"/>
      <c r="N19" s="6"/>
      <c r="O19" s="6"/>
      <c r="P19" s="6"/>
      <c r="Q19" s="6"/>
      <c r="R19" s="6"/>
      <c r="S19" s="6"/>
      <c r="T19" s="6"/>
    </row>
    <row r="20" spans="1:20" ht="12.95" customHeight="1">
      <c r="A20" s="5"/>
      <c r="B20" s="20"/>
      <c r="C20" s="6"/>
      <c r="D20" s="6"/>
      <c r="E20" s="40"/>
      <c r="F20" s="40"/>
      <c r="G20" s="40"/>
      <c r="H20" s="40"/>
      <c r="I20" s="87"/>
      <c r="J20" s="6"/>
      <c r="K20" s="6"/>
      <c r="L20" s="6"/>
      <c r="M20" s="6"/>
      <c r="N20" s="6"/>
      <c r="O20" s="6"/>
      <c r="P20" s="6"/>
      <c r="Q20" s="6"/>
      <c r="R20" s="6"/>
      <c r="S20" s="6"/>
      <c r="T20" s="6"/>
    </row>
    <row r="21" spans="1:20" ht="12.95" customHeight="1">
      <c r="A21" s="5"/>
      <c r="B21" s="20"/>
      <c r="C21" s="108"/>
      <c r="D21" s="6"/>
      <c r="E21" s="40"/>
      <c r="F21" s="40"/>
      <c r="G21" s="40"/>
      <c r="H21" s="40"/>
      <c r="I21" s="87"/>
      <c r="J21" s="6"/>
      <c r="K21" s="6"/>
      <c r="L21" s="6"/>
      <c r="M21" s="6"/>
      <c r="N21" s="6"/>
      <c r="O21" s="6"/>
      <c r="P21" s="6"/>
      <c r="Q21" s="6"/>
      <c r="R21" s="6"/>
      <c r="S21" s="6"/>
      <c r="T21" s="6"/>
    </row>
    <row r="22" spans="1:20" ht="12.95" customHeight="1">
      <c r="A22" s="5"/>
      <c r="B22" s="20"/>
      <c r="C22" s="6"/>
      <c r="D22" s="6"/>
      <c r="E22" s="40"/>
      <c r="F22" s="40"/>
      <c r="G22" s="40"/>
      <c r="H22" s="40"/>
      <c r="I22" s="87"/>
      <c r="J22" s="6"/>
      <c r="K22" s="6"/>
      <c r="L22" s="6"/>
      <c r="M22" s="6"/>
      <c r="N22" s="6"/>
      <c r="O22" s="6"/>
      <c r="P22" s="6"/>
      <c r="Q22" s="6"/>
      <c r="R22" s="6"/>
      <c r="S22" s="6"/>
      <c r="T22" s="6"/>
    </row>
    <row r="23" spans="1:20" ht="12.95" customHeight="1">
      <c r="A23" s="5"/>
      <c r="B23" s="20"/>
      <c r="C23" s="109"/>
      <c r="D23" s="6"/>
      <c r="E23" s="40"/>
      <c r="F23" s="40"/>
      <c r="G23" s="40"/>
      <c r="H23" s="40"/>
      <c r="I23" s="87"/>
      <c r="J23" s="6"/>
      <c r="K23" s="6"/>
      <c r="L23" s="6"/>
      <c r="M23" s="6"/>
      <c r="N23" s="6"/>
      <c r="O23" s="6"/>
      <c r="P23" s="6"/>
      <c r="Q23" s="6"/>
      <c r="R23" s="6"/>
      <c r="S23" s="6"/>
      <c r="T23" s="6"/>
    </row>
    <row r="24" spans="1:20" ht="12.95" customHeight="1">
      <c r="A24" s="5"/>
      <c r="B24" s="20"/>
      <c r="C24" s="109"/>
      <c r="D24" s="6"/>
      <c r="E24" s="40"/>
      <c r="F24" s="40"/>
      <c r="G24" s="40"/>
      <c r="H24" s="40"/>
      <c r="I24" s="87"/>
      <c r="J24" s="6"/>
      <c r="K24" s="6"/>
      <c r="L24" s="6"/>
      <c r="M24" s="6"/>
      <c r="N24" s="6"/>
      <c r="O24" s="6"/>
      <c r="P24" s="6"/>
      <c r="Q24" s="6"/>
      <c r="R24" s="6"/>
      <c r="S24" s="6"/>
      <c r="T24" s="6"/>
    </row>
    <row r="25" spans="1:20" ht="12.95" customHeight="1">
      <c r="A25" s="5"/>
      <c r="B25" s="20"/>
      <c r="C25" s="6"/>
      <c r="D25" s="6"/>
      <c r="E25" s="40"/>
      <c r="F25" s="40"/>
      <c r="G25" s="40"/>
      <c r="H25" s="40"/>
      <c r="I25" s="87"/>
      <c r="J25" s="6"/>
      <c r="K25" s="6"/>
      <c r="L25" s="6"/>
      <c r="M25" s="6"/>
      <c r="N25" s="6"/>
      <c r="O25" s="6"/>
      <c r="P25" s="6"/>
      <c r="Q25" s="6"/>
      <c r="R25" s="6"/>
      <c r="S25" s="6"/>
      <c r="T25" s="6"/>
    </row>
    <row r="26" spans="1:20" ht="12.95" customHeight="1">
      <c r="A26" s="5"/>
      <c r="B26" s="20"/>
      <c r="C26" s="51"/>
      <c r="D26" s="6"/>
      <c r="E26" s="40"/>
      <c r="F26" s="40"/>
      <c r="G26" s="40"/>
      <c r="H26" s="40"/>
      <c r="I26" s="87"/>
      <c r="J26" s="6"/>
      <c r="K26" s="6"/>
      <c r="L26" s="6"/>
      <c r="M26" s="6"/>
      <c r="N26" s="6"/>
      <c r="O26" s="6"/>
      <c r="P26" s="6"/>
      <c r="Q26" s="6"/>
      <c r="R26" s="6"/>
      <c r="S26" s="6"/>
      <c r="T26" s="6"/>
    </row>
    <row r="27" spans="1:20" ht="12.95" customHeight="1">
      <c r="A27" s="5"/>
      <c r="B27" s="20"/>
      <c r="C27" s="6"/>
      <c r="D27" s="109"/>
      <c r="E27" s="40"/>
      <c r="F27" s="40"/>
      <c r="G27" s="40"/>
      <c r="H27" s="40"/>
      <c r="I27" s="87"/>
      <c r="J27" s="6"/>
      <c r="K27" s="6"/>
      <c r="L27" s="6"/>
      <c r="M27" s="6"/>
      <c r="N27" s="6"/>
      <c r="O27" s="6"/>
      <c r="P27" s="6"/>
      <c r="Q27" s="6"/>
      <c r="R27" s="6"/>
      <c r="S27" s="6"/>
      <c r="T27" s="6"/>
    </row>
    <row r="28" spans="1:20" ht="12.95" customHeight="1">
      <c r="A28" s="5"/>
      <c r="B28" s="20"/>
      <c r="C28" s="40"/>
      <c r="D28" s="40"/>
      <c r="E28" s="40"/>
      <c r="F28" s="40"/>
      <c r="G28" s="40"/>
      <c r="H28" s="40"/>
      <c r="I28" s="87"/>
      <c r="J28" s="6"/>
      <c r="K28" s="6"/>
      <c r="L28" s="6"/>
      <c r="M28" s="6"/>
      <c r="N28" s="6"/>
      <c r="O28" s="6"/>
      <c r="P28" s="6"/>
      <c r="Q28" s="6"/>
      <c r="R28" s="6"/>
      <c r="S28" s="6"/>
      <c r="T28" s="6"/>
    </row>
    <row r="29" spans="1:20" ht="12.95" customHeight="1">
      <c r="A29" s="5"/>
      <c r="B29" s="20"/>
      <c r="C29" s="40"/>
      <c r="D29" s="40"/>
      <c r="E29" s="40"/>
      <c r="F29" s="40"/>
      <c r="G29" s="40"/>
      <c r="H29" s="40"/>
      <c r="I29" s="87"/>
      <c r="J29" s="6"/>
      <c r="K29" s="6"/>
      <c r="L29" s="6"/>
      <c r="M29" s="6"/>
      <c r="N29" s="6"/>
      <c r="O29" s="6"/>
      <c r="P29" s="6"/>
      <c r="Q29" s="6"/>
      <c r="R29" s="6"/>
      <c r="S29" s="6"/>
      <c r="T29" s="6"/>
    </row>
    <row r="30" spans="1:20" ht="12.95" customHeight="1">
      <c r="A30" s="5"/>
      <c r="B30" s="20"/>
      <c r="C30" s="40"/>
      <c r="D30" s="40"/>
      <c r="E30" s="40"/>
      <c r="F30" s="40"/>
      <c r="G30" s="40"/>
      <c r="H30" s="40"/>
      <c r="I30" s="87"/>
      <c r="J30" s="6"/>
      <c r="K30" s="6"/>
      <c r="L30" s="6"/>
      <c r="M30" s="6"/>
      <c r="N30" s="6"/>
      <c r="O30" s="6"/>
      <c r="P30" s="6"/>
      <c r="Q30" s="6"/>
      <c r="R30" s="6"/>
      <c r="S30" s="6"/>
      <c r="T30" s="6"/>
    </row>
    <row r="31" spans="1:20" ht="12.95" customHeight="1">
      <c r="A31" s="5"/>
      <c r="B31" s="20"/>
      <c r="C31" s="40"/>
      <c r="D31" s="40"/>
      <c r="E31" s="40"/>
      <c r="F31" s="40"/>
      <c r="G31" s="40"/>
      <c r="H31" s="40"/>
      <c r="I31" s="87"/>
      <c r="J31" s="6"/>
      <c r="K31" s="6"/>
      <c r="L31" s="6"/>
      <c r="M31" s="6"/>
      <c r="N31" s="6"/>
      <c r="O31" s="6"/>
      <c r="P31" s="6"/>
      <c r="Q31" s="6"/>
      <c r="R31" s="6"/>
      <c r="S31" s="6"/>
      <c r="T31" s="6"/>
    </row>
    <row r="32" spans="1:20" ht="12.95" customHeight="1">
      <c r="A32" s="5"/>
      <c r="B32" s="20"/>
      <c r="C32" s="40"/>
      <c r="D32" s="40"/>
      <c r="E32" s="40"/>
      <c r="F32" s="40"/>
      <c r="G32" s="40"/>
      <c r="H32" s="40"/>
      <c r="I32" s="87"/>
      <c r="J32" s="6"/>
      <c r="K32" s="6"/>
      <c r="L32" s="6"/>
      <c r="M32" s="6"/>
      <c r="N32" s="6"/>
      <c r="O32" s="6"/>
      <c r="P32" s="6"/>
      <c r="Q32" s="6"/>
      <c r="R32" s="6"/>
      <c r="S32" s="6"/>
      <c r="T32" s="6"/>
    </row>
    <row r="33" spans="1:20" ht="12.95" customHeight="1">
      <c r="A33" s="5"/>
      <c r="B33" s="20"/>
      <c r="C33" s="6"/>
      <c r="D33" s="40"/>
      <c r="E33" s="40"/>
      <c r="F33" s="40"/>
      <c r="G33" s="40"/>
      <c r="H33" s="40"/>
      <c r="I33" s="87"/>
      <c r="J33" s="6"/>
      <c r="K33" s="6"/>
      <c r="L33" s="6"/>
      <c r="M33" s="6"/>
      <c r="N33" s="6"/>
      <c r="O33" s="6"/>
      <c r="P33" s="6"/>
      <c r="Q33" s="6"/>
      <c r="R33" s="6"/>
      <c r="S33" s="6"/>
      <c r="T33" s="6"/>
    </row>
    <row r="34" spans="1:20" ht="12.95" customHeight="1">
      <c r="A34" s="5"/>
      <c r="B34" s="20"/>
      <c r="C34" s="48" t="s">
        <v>84</v>
      </c>
      <c r="D34" s="40"/>
      <c r="E34" s="40"/>
      <c r="F34" s="40"/>
      <c r="G34" s="40"/>
      <c r="H34" s="40"/>
      <c r="I34" s="87"/>
      <c r="J34" s="6"/>
      <c r="K34" s="6"/>
      <c r="L34" s="6"/>
      <c r="M34" s="6"/>
      <c r="N34" s="6"/>
      <c r="O34" s="6"/>
      <c r="P34" s="6"/>
      <c r="Q34" s="6"/>
      <c r="R34" s="6"/>
      <c r="S34" s="6"/>
      <c r="T34" s="6"/>
    </row>
    <row r="35" spans="1:20" ht="12.95" customHeight="1">
      <c r="A35" s="5"/>
      <c r="B35" s="20"/>
      <c r="C35" s="110"/>
      <c r="D35" s="111"/>
      <c r="E35" s="111"/>
      <c r="F35" s="111"/>
      <c r="G35" s="111"/>
      <c r="H35" s="111"/>
      <c r="I35" s="112"/>
      <c r="J35" s="55"/>
      <c r="K35" s="55"/>
      <c r="L35" s="55"/>
      <c r="M35" s="6"/>
      <c r="N35" s="6"/>
      <c r="O35" s="6"/>
      <c r="P35" s="6"/>
      <c r="Q35" s="6"/>
      <c r="R35" s="6"/>
      <c r="S35" s="6"/>
      <c r="T35" s="6"/>
    </row>
    <row r="36" spans="1:20" ht="12.95" customHeight="1">
      <c r="A36" s="5"/>
      <c r="B36" s="20"/>
      <c r="C36" s="634" t="str">
        <f>E85</f>
        <v>Composición del valor agregado</v>
      </c>
      <c r="D36" s="635"/>
      <c r="E36" s="633"/>
      <c r="F36" s="633"/>
      <c r="G36" s="633"/>
      <c r="H36" s="633"/>
      <c r="I36" s="633"/>
      <c r="J36" s="633"/>
      <c r="K36" s="633"/>
      <c r="L36" s="633"/>
      <c r="M36" s="6"/>
      <c r="N36" s="6"/>
      <c r="O36" s="6"/>
      <c r="P36" s="6"/>
      <c r="Q36" s="6"/>
      <c r="R36" s="6"/>
      <c r="S36" s="6"/>
      <c r="T36" s="6"/>
    </row>
    <row r="37" spans="1:20" ht="12.95" customHeight="1">
      <c r="A37" s="5"/>
      <c r="B37" s="20"/>
      <c r="C37" s="630" t="s">
        <v>85</v>
      </c>
      <c r="D37" s="631"/>
      <c r="E37" s="632" t="str">
        <f t="shared" ref="E37:E42" si="0">E86</f>
        <v>Salarios pagados por</v>
      </c>
      <c r="F37" s="633"/>
      <c r="G37" s="633"/>
      <c r="H37" s="113" t="str">
        <f>H86</f>
        <v>Total salarios</v>
      </c>
      <c r="I37" s="632" t="str">
        <f>I86</f>
        <v>Ganancias pagadas por</v>
      </c>
      <c r="J37" s="633"/>
      <c r="K37" s="633"/>
      <c r="L37" s="113" t="str">
        <f>L86</f>
        <v>Total ganancias</v>
      </c>
      <c r="M37" s="6"/>
      <c r="N37" s="6"/>
      <c r="O37" s="6"/>
      <c r="P37" s="6"/>
      <c r="Q37" s="6"/>
      <c r="R37" s="6"/>
      <c r="S37" s="6"/>
      <c r="T37" s="6"/>
    </row>
    <row r="38" spans="1:20" ht="12.95" customHeight="1">
      <c r="A38" s="5"/>
      <c r="B38" s="20"/>
      <c r="C38" s="115" t="s">
        <v>23</v>
      </c>
      <c r="D38" s="115" t="s">
        <v>86</v>
      </c>
      <c r="E38" s="114" t="str">
        <f t="shared" si="0"/>
        <v>P</v>
      </c>
      <c r="F38" s="114" t="str">
        <f t="shared" ref="F38:G42" si="1">F87</f>
        <v>S</v>
      </c>
      <c r="G38" s="114" t="str">
        <f t="shared" si="1"/>
        <v>T</v>
      </c>
      <c r="H38" s="116"/>
      <c r="I38" s="114" t="str">
        <f>I87</f>
        <v>P</v>
      </c>
      <c r="J38" s="114" t="str">
        <f>J87</f>
        <v>S</v>
      </c>
      <c r="K38" s="114" t="str">
        <f>K87</f>
        <v>T</v>
      </c>
      <c r="L38" s="116"/>
      <c r="M38" s="6"/>
      <c r="N38" s="6"/>
      <c r="O38" s="6"/>
      <c r="P38" s="6"/>
      <c r="Q38" s="6"/>
      <c r="R38" s="6"/>
      <c r="S38" s="6"/>
      <c r="T38" s="6"/>
    </row>
    <row r="39" spans="1:20" ht="12.95" customHeight="1">
      <c r="A39" s="5"/>
      <c r="B39" s="20"/>
      <c r="C39" s="117" t="s">
        <v>33</v>
      </c>
      <c r="D39" s="118">
        <f>H39+L39</f>
        <v>200.07599999999999</v>
      </c>
      <c r="E39" s="119">
        <f t="shared" si="0"/>
        <v>43.12</v>
      </c>
      <c r="F39" s="119">
        <f t="shared" si="1"/>
        <v>10.4</v>
      </c>
      <c r="G39" s="119">
        <f t="shared" si="1"/>
        <v>17.956</v>
      </c>
      <c r="H39" s="119">
        <f t="shared" ref="H39:J42" si="2">H88</f>
        <v>71.475999999999999</v>
      </c>
      <c r="I39" s="119">
        <f t="shared" si="2"/>
        <v>107.8</v>
      </c>
      <c r="J39" s="119">
        <f t="shared" si="2"/>
        <v>20.8</v>
      </c>
      <c r="K39" s="120">
        <v>0</v>
      </c>
      <c r="L39" s="119">
        <f>L88</f>
        <v>128.6</v>
      </c>
      <c r="M39" s="6"/>
      <c r="N39" s="6"/>
      <c r="O39" s="6"/>
      <c r="P39" s="6"/>
      <c r="Q39" s="6"/>
      <c r="R39" s="6"/>
      <c r="S39" s="6"/>
      <c r="T39" s="6"/>
    </row>
    <row r="40" spans="1:20" ht="12.95" customHeight="1">
      <c r="A40" s="5"/>
      <c r="B40" s="20"/>
      <c r="C40" s="121" t="s">
        <v>34</v>
      </c>
      <c r="D40" s="122">
        <f>H40+L40</f>
        <v>399.98</v>
      </c>
      <c r="E40" s="123">
        <f t="shared" si="0"/>
        <v>26.72</v>
      </c>
      <c r="F40" s="123">
        <f t="shared" si="1"/>
        <v>89.2</v>
      </c>
      <c r="G40" s="123">
        <f t="shared" si="1"/>
        <v>38.86</v>
      </c>
      <c r="H40" s="123">
        <f t="shared" si="2"/>
        <v>154.78</v>
      </c>
      <c r="I40" s="123">
        <f t="shared" si="2"/>
        <v>66.8</v>
      </c>
      <c r="J40" s="123">
        <f t="shared" si="2"/>
        <v>178.4</v>
      </c>
      <c r="K40" s="124">
        <v>0</v>
      </c>
      <c r="L40" s="123">
        <f>L89</f>
        <v>245.2</v>
      </c>
      <c r="M40" s="6"/>
      <c r="N40" s="6"/>
      <c r="O40" s="6"/>
      <c r="P40" s="6"/>
      <c r="Q40" s="6"/>
      <c r="R40" s="6"/>
      <c r="S40" s="6"/>
      <c r="T40" s="6"/>
    </row>
    <row r="41" spans="1:20" ht="12.95" customHeight="1">
      <c r="A41" s="5"/>
      <c r="B41" s="20"/>
      <c r="C41" s="121" t="s">
        <v>35</v>
      </c>
      <c r="D41" s="122">
        <f>H41+L41</f>
        <v>199.572</v>
      </c>
      <c r="E41" s="125">
        <f t="shared" si="0"/>
        <v>4.28</v>
      </c>
      <c r="F41" s="125">
        <f t="shared" si="1"/>
        <v>14.72</v>
      </c>
      <c r="G41" s="125">
        <f t="shared" si="1"/>
        <v>140.43199999999999</v>
      </c>
      <c r="H41" s="125">
        <f t="shared" si="2"/>
        <v>159.43199999999999</v>
      </c>
      <c r="I41" s="125">
        <f t="shared" si="2"/>
        <v>10.7</v>
      </c>
      <c r="J41" s="125">
        <f t="shared" si="2"/>
        <v>29.44</v>
      </c>
      <c r="K41" s="126">
        <v>0</v>
      </c>
      <c r="L41" s="125">
        <f>L90</f>
        <v>40.14</v>
      </c>
      <c r="M41" s="6"/>
      <c r="N41" s="6"/>
      <c r="O41" s="6"/>
      <c r="P41" s="6"/>
      <c r="Q41" s="6"/>
      <c r="R41" s="6"/>
      <c r="S41" s="6"/>
      <c r="T41" s="6"/>
    </row>
    <row r="42" spans="1:20" ht="12.95" customHeight="1">
      <c r="A42" s="5"/>
      <c r="B42" s="20"/>
      <c r="C42" s="127" t="s">
        <v>87</v>
      </c>
      <c r="D42" s="128">
        <f>D39+D40+D41</f>
        <v>799.62800000000004</v>
      </c>
      <c r="E42" s="129">
        <f t="shared" si="0"/>
        <v>74.12</v>
      </c>
      <c r="F42" s="129">
        <f t="shared" si="1"/>
        <v>114.32000000000001</v>
      </c>
      <c r="G42" s="129">
        <f t="shared" si="1"/>
        <v>197.24799999999999</v>
      </c>
      <c r="H42" s="129">
        <f t="shared" si="2"/>
        <v>385.68799999999999</v>
      </c>
      <c r="I42" s="129">
        <f t="shared" si="2"/>
        <v>185.29999999999998</v>
      </c>
      <c r="J42" s="129">
        <f t="shared" si="2"/>
        <v>228.64000000000001</v>
      </c>
      <c r="K42" s="130">
        <v>0</v>
      </c>
      <c r="L42" s="129">
        <f>L91</f>
        <v>413.93999999999994</v>
      </c>
      <c r="M42" s="6"/>
      <c r="N42" s="6"/>
      <c r="O42" s="6"/>
      <c r="P42" s="6"/>
      <c r="Q42" s="6"/>
      <c r="R42" s="6"/>
      <c r="S42" s="6"/>
      <c r="T42" s="6"/>
    </row>
    <row r="43" spans="1:20" ht="12.95" customHeight="1">
      <c r="A43" s="5"/>
      <c r="B43" s="20"/>
      <c r="C43" s="131"/>
      <c r="D43" s="131"/>
      <c r="E43" s="131"/>
      <c r="F43" s="131"/>
      <c r="G43" s="131"/>
      <c r="H43" s="131"/>
      <c r="I43" s="131"/>
      <c r="J43" s="131"/>
      <c r="K43" s="132"/>
      <c r="L43" s="132"/>
      <c r="M43" s="6"/>
      <c r="N43" s="6"/>
      <c r="O43" s="6"/>
      <c r="P43" s="6"/>
      <c r="Q43" s="6"/>
      <c r="R43" s="6"/>
      <c r="S43" s="6"/>
      <c r="T43" s="6"/>
    </row>
    <row r="44" spans="1:20" ht="12.95" customHeight="1">
      <c r="A44" s="5"/>
      <c r="B44" s="20"/>
      <c r="C44" s="133" t="s">
        <v>88</v>
      </c>
      <c r="D44" s="134"/>
      <c r="E44" s="134"/>
      <c r="F44" s="134"/>
      <c r="G44" s="134"/>
      <c r="H44" s="134"/>
      <c r="I44" s="134"/>
      <c r="J44" s="134"/>
      <c r="K44" s="6"/>
      <c r="L44" s="6"/>
      <c r="M44" s="6"/>
      <c r="N44" s="6"/>
      <c r="O44" s="6"/>
      <c r="P44" s="6"/>
      <c r="Q44" s="6"/>
      <c r="R44" s="6"/>
      <c r="S44" s="6"/>
      <c r="T44" s="6"/>
    </row>
    <row r="45" spans="1:20" ht="12.95" customHeight="1">
      <c r="A45" s="5"/>
      <c r="B45" s="20"/>
      <c r="C45" s="48" t="s">
        <v>89</v>
      </c>
      <c r="D45" s="40"/>
      <c r="E45" s="40"/>
      <c r="F45" s="40"/>
      <c r="G45" s="40"/>
      <c r="H45" s="40"/>
      <c r="I45" s="87"/>
      <c r="J45" s="6"/>
      <c r="K45" s="6"/>
      <c r="L45" s="6"/>
      <c r="M45" s="6"/>
      <c r="N45" s="6"/>
      <c r="O45" s="6"/>
      <c r="P45" s="6"/>
      <c r="Q45" s="6"/>
      <c r="R45" s="6"/>
      <c r="S45" s="6"/>
      <c r="T45" s="6"/>
    </row>
    <row r="46" spans="1:20" ht="12.95" customHeight="1">
      <c r="A46" s="5"/>
      <c r="B46" s="20"/>
      <c r="C46" s="51"/>
      <c r="D46" s="51"/>
      <c r="E46" s="51"/>
      <c r="F46" s="51"/>
      <c r="G46" s="51"/>
      <c r="H46" s="51"/>
      <c r="I46" s="51"/>
      <c r="J46" s="51"/>
      <c r="K46" s="51"/>
      <c r="L46" s="51"/>
      <c r="M46" s="51"/>
      <c r="N46" s="51"/>
      <c r="O46" s="51"/>
      <c r="P46" s="51"/>
      <c r="Q46" s="51"/>
      <c r="R46" s="51"/>
      <c r="S46" s="6"/>
      <c r="T46" s="6"/>
    </row>
    <row r="47" spans="1:20" ht="12.95" customHeight="1">
      <c r="A47" s="5"/>
      <c r="B47" s="20"/>
      <c r="C47" s="91"/>
      <c r="D47" s="92">
        <v>1.0780000000000001</v>
      </c>
      <c r="E47" s="50">
        <v>0.33400000000000002</v>
      </c>
      <c r="F47" s="93">
        <v>0.107</v>
      </c>
      <c r="G47" s="94"/>
      <c r="H47" s="51"/>
      <c r="I47" s="51"/>
      <c r="J47" s="51"/>
      <c r="K47" s="51"/>
      <c r="L47" s="51"/>
      <c r="M47" s="51"/>
      <c r="N47" s="51"/>
      <c r="O47" s="51"/>
      <c r="P47" s="51"/>
      <c r="Q47" s="51"/>
      <c r="R47" s="51"/>
      <c r="S47" s="6"/>
      <c r="T47" s="6"/>
    </row>
    <row r="48" spans="1:20" ht="12.95" customHeight="1">
      <c r="A48" s="5"/>
      <c r="B48" s="20"/>
      <c r="C48" s="95" t="s">
        <v>71</v>
      </c>
      <c r="D48" s="96">
        <v>0.26</v>
      </c>
      <c r="E48" s="50">
        <v>1.115</v>
      </c>
      <c r="F48" s="93">
        <v>0.36799999999999999</v>
      </c>
      <c r="G48" s="94"/>
      <c r="H48" s="51"/>
      <c r="I48" s="51"/>
      <c r="J48" s="51"/>
      <c r="K48" s="51"/>
      <c r="L48" s="51"/>
      <c r="M48" s="51"/>
      <c r="N48" s="51"/>
      <c r="O48" s="51"/>
      <c r="P48" s="51"/>
      <c r="Q48" s="51"/>
      <c r="R48" s="51"/>
      <c r="S48" s="6"/>
      <c r="T48" s="6"/>
    </row>
    <row r="49" spans="1:20" ht="12.95" customHeight="1">
      <c r="A49" s="5"/>
      <c r="B49" s="20"/>
      <c r="C49" s="91"/>
      <c r="D49" s="92">
        <v>0.13400000000000001</v>
      </c>
      <c r="E49" s="50">
        <v>0.14499999999999999</v>
      </c>
      <c r="F49" s="93">
        <v>1.048</v>
      </c>
      <c r="G49" s="94"/>
      <c r="H49" s="51"/>
      <c r="I49" s="51"/>
      <c r="J49" s="51"/>
      <c r="K49" s="51"/>
      <c r="L49" s="51"/>
      <c r="M49" s="51"/>
      <c r="N49" s="51"/>
      <c r="O49" s="51"/>
      <c r="P49" s="51"/>
      <c r="Q49" s="51"/>
      <c r="R49" s="51"/>
      <c r="S49" s="6"/>
      <c r="T49" s="6"/>
    </row>
    <row r="50" spans="1:20" ht="12.95" customHeight="1">
      <c r="A50" s="5"/>
      <c r="B50" s="20"/>
      <c r="C50" s="51"/>
      <c r="D50" s="51"/>
      <c r="E50" s="51"/>
      <c r="F50" s="51"/>
      <c r="G50" s="51"/>
      <c r="H50" s="51"/>
      <c r="I50" s="51"/>
      <c r="J50" s="51"/>
      <c r="K50" s="51"/>
      <c r="L50" s="51"/>
      <c r="M50" s="51"/>
      <c r="N50" s="51"/>
      <c r="O50" s="51"/>
      <c r="P50" s="51"/>
      <c r="Q50" s="51"/>
      <c r="R50" s="51"/>
      <c r="S50" s="6"/>
      <c r="T50" s="6"/>
    </row>
    <row r="51" spans="1:20" ht="12.95" customHeight="1">
      <c r="A51" s="5"/>
      <c r="B51" s="20"/>
      <c r="C51" s="91"/>
      <c r="D51" s="135">
        <v>200</v>
      </c>
      <c r="E51" s="94"/>
      <c r="F51" s="51"/>
      <c r="G51" s="51"/>
      <c r="H51" s="51"/>
      <c r="I51" s="51"/>
      <c r="J51" s="51"/>
      <c r="K51" s="51"/>
      <c r="L51" s="51"/>
      <c r="M51" s="51"/>
      <c r="N51" s="51"/>
      <c r="O51" s="51"/>
      <c r="P51" s="51"/>
      <c r="Q51" s="51"/>
      <c r="R51" s="51"/>
      <c r="S51" s="6"/>
      <c r="T51" s="6"/>
    </row>
    <row r="52" spans="1:20" ht="12.95" customHeight="1">
      <c r="A52" s="5"/>
      <c r="B52" s="20"/>
      <c r="C52" s="95" t="s">
        <v>90</v>
      </c>
      <c r="D52" s="135">
        <v>400</v>
      </c>
      <c r="E52" s="94"/>
      <c r="F52" s="51"/>
      <c r="G52" s="51"/>
      <c r="H52" s="51"/>
      <c r="I52" s="51"/>
      <c r="J52" s="51"/>
      <c r="K52" s="51"/>
      <c r="L52" s="51"/>
      <c r="M52" s="51"/>
      <c r="N52" s="51"/>
      <c r="O52" s="51"/>
      <c r="P52" s="51"/>
      <c r="Q52" s="51"/>
      <c r="R52" s="51"/>
      <c r="S52" s="6"/>
      <c r="T52" s="6"/>
    </row>
    <row r="53" spans="1:20" ht="12.95" customHeight="1">
      <c r="A53" s="5"/>
      <c r="B53" s="20"/>
      <c r="C53" s="91"/>
      <c r="D53" s="135">
        <v>200</v>
      </c>
      <c r="E53" s="94"/>
      <c r="F53" s="51"/>
      <c r="G53" s="51"/>
      <c r="H53" s="51"/>
      <c r="I53" s="51"/>
      <c r="J53" s="51"/>
      <c r="K53" s="51"/>
      <c r="L53" s="51"/>
      <c r="M53" s="51"/>
      <c r="N53" s="51"/>
      <c r="O53" s="51"/>
      <c r="P53" s="51"/>
      <c r="Q53" s="51"/>
      <c r="R53" s="51"/>
      <c r="S53" s="6"/>
      <c r="T53" s="6"/>
    </row>
    <row r="54" spans="1:20" ht="12.95" customHeight="1">
      <c r="A54" s="5"/>
      <c r="B54" s="20"/>
      <c r="C54" s="6"/>
      <c r="D54" s="6"/>
      <c r="E54" s="6"/>
      <c r="F54" s="6"/>
      <c r="G54" s="6"/>
      <c r="H54" s="6"/>
      <c r="I54" s="6"/>
      <c r="J54" s="6"/>
      <c r="K54" s="6"/>
      <c r="L54" s="6"/>
      <c r="M54" s="6"/>
      <c r="N54" s="6"/>
      <c r="O54" s="6"/>
      <c r="P54" s="6"/>
      <c r="Q54" s="6"/>
      <c r="R54" s="6"/>
      <c r="S54" s="6"/>
      <c r="T54" s="6"/>
    </row>
    <row r="55" spans="1:20" ht="12.95" customHeight="1">
      <c r="A55" s="5"/>
      <c r="B55" s="20"/>
      <c r="C55" s="48" t="s">
        <v>91</v>
      </c>
      <c r="D55" s="6"/>
      <c r="E55" s="6"/>
      <c r="F55" s="6"/>
      <c r="G55" s="6"/>
      <c r="H55" s="6"/>
      <c r="I55" s="6"/>
      <c r="J55" s="6"/>
      <c r="K55" s="6"/>
      <c r="L55" s="6"/>
      <c r="M55" s="6"/>
      <c r="N55" s="6"/>
      <c r="O55" s="6"/>
      <c r="P55" s="6"/>
      <c r="Q55" s="6"/>
      <c r="R55" s="6"/>
      <c r="S55" s="6"/>
      <c r="T55" s="6"/>
    </row>
    <row r="56" spans="1:20" ht="12.95" customHeight="1">
      <c r="A56" s="5"/>
      <c r="B56" s="20"/>
      <c r="C56" s="75"/>
      <c r="D56" s="75"/>
      <c r="E56" s="75"/>
      <c r="F56" s="75"/>
      <c r="G56" s="75"/>
      <c r="H56" s="75"/>
      <c r="I56" s="75"/>
      <c r="J56" s="75"/>
      <c r="K56" s="75"/>
      <c r="L56" s="75"/>
      <c r="M56" s="75"/>
      <c r="N56" s="75"/>
      <c r="O56" s="75"/>
      <c r="P56" s="75"/>
      <c r="Q56" s="51"/>
      <c r="R56" s="51"/>
      <c r="S56" s="6"/>
      <c r="T56" s="6"/>
    </row>
    <row r="57" spans="1:20" ht="12.95" customHeight="1">
      <c r="A57" s="5"/>
      <c r="B57" s="136"/>
      <c r="C57" s="624" t="s">
        <v>92</v>
      </c>
      <c r="D57" s="599"/>
      <c r="E57" s="599"/>
      <c r="F57" s="599"/>
      <c r="G57" s="599"/>
      <c r="H57" s="599"/>
      <c r="I57" s="599"/>
      <c r="J57" s="599"/>
      <c r="K57" s="599"/>
      <c r="L57" s="599"/>
      <c r="M57" s="599"/>
      <c r="N57" s="599"/>
      <c r="O57" s="599"/>
      <c r="P57" s="625"/>
      <c r="Q57" s="94"/>
      <c r="R57" s="51"/>
      <c r="S57" s="6"/>
      <c r="T57" s="6"/>
    </row>
    <row r="58" spans="1:20" ht="12.95" customHeight="1">
      <c r="A58" s="5"/>
      <c r="B58" s="20"/>
      <c r="C58" s="138"/>
      <c r="D58" s="60"/>
      <c r="E58" s="60"/>
      <c r="F58" s="60"/>
      <c r="G58" s="60"/>
      <c r="H58" s="60"/>
      <c r="I58" s="60"/>
      <c r="J58" s="60"/>
      <c r="K58" s="60"/>
      <c r="L58" s="60"/>
      <c r="M58" s="60"/>
      <c r="N58" s="60"/>
      <c r="O58" s="138"/>
      <c r="P58" s="139" t="s">
        <v>26</v>
      </c>
      <c r="Q58" s="51"/>
      <c r="R58" s="51"/>
      <c r="S58" s="6"/>
      <c r="T58" s="6"/>
    </row>
    <row r="59" spans="1:20" ht="12.95" customHeight="1">
      <c r="A59" s="5"/>
      <c r="B59" s="20"/>
      <c r="C59" s="140"/>
      <c r="D59" s="92">
        <v>1.0780000000000001</v>
      </c>
      <c r="E59" s="50">
        <v>0.26</v>
      </c>
      <c r="F59" s="93">
        <v>0.13400000000000001</v>
      </c>
      <c r="G59" s="141"/>
      <c r="H59" s="97">
        <v>0.2</v>
      </c>
      <c r="I59" s="141"/>
      <c r="J59" s="142">
        <v>0.21560000000000001</v>
      </c>
      <c r="K59" s="141"/>
      <c r="L59" s="92">
        <v>200</v>
      </c>
      <c r="M59" s="50">
        <v>0</v>
      </c>
      <c r="N59" s="93">
        <v>0</v>
      </c>
      <c r="O59" s="141"/>
      <c r="P59" s="143">
        <v>43.12</v>
      </c>
      <c r="Q59" s="94"/>
      <c r="R59" s="51"/>
      <c r="S59" s="6"/>
      <c r="T59" s="6"/>
    </row>
    <row r="60" spans="1:20" ht="12.95" customHeight="1">
      <c r="A60" s="5"/>
      <c r="B60" s="20"/>
      <c r="C60" s="144" t="s">
        <v>93</v>
      </c>
      <c r="D60" s="92">
        <v>0.33400000000000002</v>
      </c>
      <c r="E60" s="50">
        <v>1.115</v>
      </c>
      <c r="F60" s="93">
        <v>0.14499999999999999</v>
      </c>
      <c r="G60" s="145" t="s">
        <v>72</v>
      </c>
      <c r="H60" s="97">
        <v>0</v>
      </c>
      <c r="I60" s="145" t="s">
        <v>94</v>
      </c>
      <c r="J60" s="142">
        <v>6.6799999999999998E-2</v>
      </c>
      <c r="K60" s="145" t="s">
        <v>90</v>
      </c>
      <c r="L60" s="92">
        <v>0</v>
      </c>
      <c r="M60" s="50">
        <v>400</v>
      </c>
      <c r="N60" s="93">
        <v>0</v>
      </c>
      <c r="O60" s="145" t="s">
        <v>95</v>
      </c>
      <c r="P60" s="143">
        <v>26.72</v>
      </c>
      <c r="Q60" s="94"/>
      <c r="R60" s="51"/>
      <c r="S60" s="6"/>
      <c r="T60" s="6"/>
    </row>
    <row r="61" spans="1:20" ht="12.95" customHeight="1">
      <c r="A61" s="5"/>
      <c r="B61" s="20"/>
      <c r="C61" s="146"/>
      <c r="D61" s="92">
        <v>0.107</v>
      </c>
      <c r="E61" s="50">
        <v>0.36799999999999999</v>
      </c>
      <c r="F61" s="93">
        <v>1.048</v>
      </c>
      <c r="G61" s="147"/>
      <c r="H61" s="97">
        <v>0</v>
      </c>
      <c r="I61" s="141"/>
      <c r="J61" s="142">
        <v>2.1399999999999999E-2</v>
      </c>
      <c r="K61" s="141"/>
      <c r="L61" s="92">
        <v>0</v>
      </c>
      <c r="M61" s="50">
        <v>0</v>
      </c>
      <c r="N61" s="93">
        <v>200</v>
      </c>
      <c r="O61" s="141"/>
      <c r="P61" s="143">
        <v>4.28</v>
      </c>
      <c r="Q61" s="94"/>
      <c r="R61" s="51"/>
      <c r="S61" s="6"/>
      <c r="T61" s="6"/>
    </row>
    <row r="62" spans="1:20" ht="12.95" customHeight="1">
      <c r="A62" s="5"/>
      <c r="B62" s="20"/>
      <c r="C62" s="148"/>
      <c r="D62" s="102"/>
      <c r="E62" s="102"/>
      <c r="F62" s="102"/>
      <c r="G62" s="149"/>
      <c r="H62" s="102"/>
      <c r="I62" s="148"/>
      <c r="J62" s="100"/>
      <c r="K62" s="148"/>
      <c r="L62" s="102"/>
      <c r="M62" s="102"/>
      <c r="N62" s="102"/>
      <c r="O62" s="148"/>
      <c r="P62" s="49" t="s">
        <v>27</v>
      </c>
      <c r="Q62" s="51"/>
      <c r="R62" s="51"/>
      <c r="S62" s="6"/>
      <c r="T62" s="6"/>
    </row>
    <row r="63" spans="1:20" ht="12.95" customHeight="1">
      <c r="A63" s="5"/>
      <c r="B63" s="20"/>
      <c r="C63" s="146"/>
      <c r="D63" s="92">
        <f t="shared" ref="D63:F65" si="3">D59</f>
        <v>1.0780000000000001</v>
      </c>
      <c r="E63" s="50">
        <f t="shared" si="3"/>
        <v>0.26</v>
      </c>
      <c r="F63" s="93">
        <f t="shared" si="3"/>
        <v>0.13400000000000001</v>
      </c>
      <c r="G63" s="147"/>
      <c r="H63" s="97">
        <v>0</v>
      </c>
      <c r="I63" s="141"/>
      <c r="J63" s="142">
        <v>5.1999999999999998E-2</v>
      </c>
      <c r="K63" s="141"/>
      <c r="L63" s="92">
        <v>200</v>
      </c>
      <c r="M63" s="50">
        <v>0</v>
      </c>
      <c r="N63" s="93">
        <v>0</v>
      </c>
      <c r="O63" s="141"/>
      <c r="P63" s="143">
        <v>10.4</v>
      </c>
      <c r="Q63" s="94"/>
      <c r="R63" s="51"/>
      <c r="S63" s="6"/>
      <c r="T63" s="6"/>
    </row>
    <row r="64" spans="1:20" ht="12.95" customHeight="1">
      <c r="A64" s="5"/>
      <c r="B64" s="20"/>
      <c r="C64" s="144" t="s">
        <v>93</v>
      </c>
      <c r="D64" s="92">
        <f t="shared" si="3"/>
        <v>0.33400000000000002</v>
      </c>
      <c r="E64" s="50">
        <f t="shared" si="3"/>
        <v>1.115</v>
      </c>
      <c r="F64" s="93">
        <f t="shared" si="3"/>
        <v>0.14499999999999999</v>
      </c>
      <c r="G64" s="145" t="s">
        <v>72</v>
      </c>
      <c r="H64" s="97">
        <v>0.2</v>
      </c>
      <c r="I64" s="145" t="s">
        <v>94</v>
      </c>
      <c r="J64" s="142">
        <v>0.223</v>
      </c>
      <c r="K64" s="145" t="s">
        <v>90</v>
      </c>
      <c r="L64" s="92">
        <v>0</v>
      </c>
      <c r="M64" s="50">
        <v>400</v>
      </c>
      <c r="N64" s="93">
        <v>0</v>
      </c>
      <c r="O64" s="145" t="s">
        <v>95</v>
      </c>
      <c r="P64" s="143">
        <v>89.2</v>
      </c>
      <c r="Q64" s="94"/>
      <c r="R64" s="51"/>
      <c r="S64" s="6"/>
      <c r="T64" s="6"/>
    </row>
    <row r="65" spans="1:20" ht="12.95" customHeight="1">
      <c r="A65" s="5"/>
      <c r="B65" s="20"/>
      <c r="C65" s="146"/>
      <c r="D65" s="92">
        <f t="shared" si="3"/>
        <v>0.107</v>
      </c>
      <c r="E65" s="50">
        <f t="shared" si="3"/>
        <v>0.36799999999999999</v>
      </c>
      <c r="F65" s="93">
        <f t="shared" si="3"/>
        <v>1.048</v>
      </c>
      <c r="G65" s="147"/>
      <c r="H65" s="97">
        <v>0</v>
      </c>
      <c r="I65" s="141"/>
      <c r="J65" s="142">
        <v>7.3599999999999999E-2</v>
      </c>
      <c r="K65" s="141"/>
      <c r="L65" s="92">
        <v>0</v>
      </c>
      <c r="M65" s="50">
        <v>0</v>
      </c>
      <c r="N65" s="93">
        <v>200</v>
      </c>
      <c r="O65" s="141"/>
      <c r="P65" s="143">
        <v>14.72</v>
      </c>
      <c r="Q65" s="94"/>
      <c r="R65" s="51"/>
      <c r="S65" s="6"/>
      <c r="T65" s="6"/>
    </row>
    <row r="66" spans="1:20" ht="12.95" customHeight="1">
      <c r="A66" s="5"/>
      <c r="B66" s="20"/>
      <c r="C66" s="148"/>
      <c r="D66" s="102"/>
      <c r="E66" s="102"/>
      <c r="F66" s="102"/>
      <c r="G66" s="149"/>
      <c r="H66" s="102"/>
      <c r="I66" s="148"/>
      <c r="J66" s="100"/>
      <c r="K66" s="148"/>
      <c r="L66" s="102"/>
      <c r="M66" s="102"/>
      <c r="N66" s="102"/>
      <c r="O66" s="148"/>
      <c r="P66" s="49" t="s">
        <v>28</v>
      </c>
      <c r="Q66" s="51"/>
      <c r="R66" s="51"/>
      <c r="S66" s="6"/>
      <c r="T66" s="6"/>
    </row>
    <row r="67" spans="1:20" ht="12.95" customHeight="1">
      <c r="A67" s="5"/>
      <c r="B67" s="20"/>
      <c r="C67" s="146"/>
      <c r="D67" s="92">
        <f t="shared" ref="D67:F69" si="4">D63</f>
        <v>1.0780000000000001</v>
      </c>
      <c r="E67" s="50">
        <f t="shared" si="4"/>
        <v>0.26</v>
      </c>
      <c r="F67" s="93">
        <f t="shared" si="4"/>
        <v>0.13400000000000001</v>
      </c>
      <c r="G67" s="147"/>
      <c r="H67" s="97">
        <v>0</v>
      </c>
      <c r="I67" s="141"/>
      <c r="J67" s="142">
        <v>8.9779999999999999E-2</v>
      </c>
      <c r="K67" s="141"/>
      <c r="L67" s="92">
        <v>200</v>
      </c>
      <c r="M67" s="50">
        <v>0</v>
      </c>
      <c r="N67" s="93">
        <v>0</v>
      </c>
      <c r="O67" s="141"/>
      <c r="P67" s="143">
        <v>17.956</v>
      </c>
      <c r="Q67" s="94"/>
      <c r="R67" s="51"/>
      <c r="S67" s="6"/>
      <c r="T67" s="6"/>
    </row>
    <row r="68" spans="1:20" ht="12.95" customHeight="1">
      <c r="A68" s="5"/>
      <c r="B68" s="20"/>
      <c r="C68" s="144" t="s">
        <v>93</v>
      </c>
      <c r="D68" s="92">
        <f t="shared" si="4"/>
        <v>0.33400000000000002</v>
      </c>
      <c r="E68" s="50">
        <f t="shared" si="4"/>
        <v>1.115</v>
      </c>
      <c r="F68" s="93">
        <f t="shared" si="4"/>
        <v>0.14499999999999999</v>
      </c>
      <c r="G68" s="145" t="s">
        <v>72</v>
      </c>
      <c r="H68" s="97">
        <v>0</v>
      </c>
      <c r="I68" s="145" t="s">
        <v>94</v>
      </c>
      <c r="J68" s="142">
        <v>9.715E-2</v>
      </c>
      <c r="K68" s="145" t="s">
        <v>90</v>
      </c>
      <c r="L68" s="92">
        <v>0</v>
      </c>
      <c r="M68" s="50">
        <v>400</v>
      </c>
      <c r="N68" s="93">
        <v>0</v>
      </c>
      <c r="O68" s="145" t="s">
        <v>95</v>
      </c>
      <c r="P68" s="143">
        <v>38.86</v>
      </c>
      <c r="Q68" s="94"/>
      <c r="R68" s="51"/>
      <c r="S68" s="6"/>
      <c r="T68" s="6"/>
    </row>
    <row r="69" spans="1:20" ht="12.95" customHeight="1">
      <c r="A69" s="5"/>
      <c r="B69" s="20"/>
      <c r="C69" s="140"/>
      <c r="D69" s="92">
        <f t="shared" si="4"/>
        <v>0.107</v>
      </c>
      <c r="E69" s="50">
        <f t="shared" si="4"/>
        <v>0.36799999999999999</v>
      </c>
      <c r="F69" s="93">
        <f t="shared" si="4"/>
        <v>1.048</v>
      </c>
      <c r="G69" s="141"/>
      <c r="H69" s="97">
        <v>0.67</v>
      </c>
      <c r="I69" s="141"/>
      <c r="J69" s="142">
        <v>0.70216000000000001</v>
      </c>
      <c r="K69" s="141"/>
      <c r="L69" s="92">
        <v>0</v>
      </c>
      <c r="M69" s="50">
        <v>0</v>
      </c>
      <c r="N69" s="93">
        <v>200</v>
      </c>
      <c r="O69" s="141"/>
      <c r="P69" s="143">
        <v>140.43199999999999</v>
      </c>
      <c r="Q69" s="94"/>
      <c r="R69" s="51"/>
      <c r="S69" s="6"/>
      <c r="T69" s="6"/>
    </row>
    <row r="70" spans="1:20" ht="12.95" customHeight="1">
      <c r="A70" s="5"/>
      <c r="B70" s="20"/>
      <c r="C70" s="51"/>
      <c r="D70" s="51"/>
      <c r="E70" s="51"/>
      <c r="F70" s="51"/>
      <c r="G70" s="51"/>
      <c r="H70" s="51"/>
      <c r="I70" s="51"/>
      <c r="J70" s="51"/>
      <c r="K70" s="51"/>
      <c r="L70" s="51"/>
      <c r="M70" s="51"/>
      <c r="N70" s="51"/>
      <c r="O70" s="51"/>
      <c r="P70" s="51"/>
      <c r="Q70" s="51"/>
      <c r="R70" s="51"/>
      <c r="S70" s="6"/>
      <c r="T70" s="6"/>
    </row>
    <row r="71" spans="1:20" ht="12.95" customHeight="1">
      <c r="A71" s="5"/>
      <c r="B71" s="20"/>
      <c r="C71" s="51"/>
      <c r="D71" s="51"/>
      <c r="E71" s="51"/>
      <c r="F71" s="51"/>
      <c r="G71" s="51"/>
      <c r="H71" s="51"/>
      <c r="I71" s="51"/>
      <c r="J71" s="51"/>
      <c r="K71" s="51"/>
      <c r="L71" s="51"/>
      <c r="M71" s="51"/>
      <c r="N71" s="51"/>
      <c r="O71" s="51"/>
      <c r="P71" s="51"/>
      <c r="Q71" s="51"/>
      <c r="R71" s="51"/>
      <c r="S71" s="6"/>
      <c r="T71" s="6"/>
    </row>
    <row r="72" spans="1:20" ht="12.95" customHeight="1">
      <c r="A72" s="5"/>
      <c r="B72" s="20"/>
      <c r="C72" s="626" t="s">
        <v>96</v>
      </c>
      <c r="D72" s="627"/>
      <c r="E72" s="627"/>
      <c r="F72" s="627"/>
      <c r="G72" s="627"/>
      <c r="H72" s="627"/>
      <c r="I72" s="627"/>
      <c r="J72" s="627"/>
      <c r="K72" s="627"/>
      <c r="L72" s="627"/>
      <c r="M72" s="627"/>
      <c r="N72" s="627"/>
      <c r="O72" s="627"/>
      <c r="P72" s="628"/>
      <c r="Q72" s="94"/>
      <c r="R72" s="51"/>
      <c r="S72" s="6"/>
      <c r="T72" s="6"/>
    </row>
    <row r="73" spans="1:20" ht="12.95" customHeight="1">
      <c r="A73" s="5"/>
      <c r="B73" s="20"/>
      <c r="C73" s="51"/>
      <c r="D73" s="51"/>
      <c r="E73" s="51"/>
      <c r="F73" s="51"/>
      <c r="G73" s="51"/>
      <c r="H73" s="51"/>
      <c r="I73" s="51"/>
      <c r="J73" s="51"/>
      <c r="K73" s="51"/>
      <c r="L73" s="51"/>
      <c r="M73" s="51"/>
      <c r="N73" s="51"/>
      <c r="O73" s="51"/>
      <c r="P73" s="108"/>
      <c r="Q73" s="51"/>
      <c r="R73" s="51"/>
      <c r="S73" s="6"/>
      <c r="T73" s="6"/>
    </row>
    <row r="74" spans="1:20" ht="12.95" customHeight="1">
      <c r="A74" s="5"/>
      <c r="B74" s="20"/>
      <c r="C74" s="140"/>
      <c r="D74" s="92">
        <v>1.0780000000000001</v>
      </c>
      <c r="E74" s="50">
        <v>0.26</v>
      </c>
      <c r="F74" s="93">
        <v>0.13400000000000001</v>
      </c>
      <c r="G74" s="98"/>
      <c r="H74" s="97">
        <v>0.5</v>
      </c>
      <c r="I74" s="151"/>
      <c r="J74" s="135">
        <v>0.53900000000000003</v>
      </c>
      <c r="K74" s="98"/>
      <c r="L74" s="92">
        <v>200</v>
      </c>
      <c r="M74" s="50">
        <v>0</v>
      </c>
      <c r="N74" s="93">
        <v>0</v>
      </c>
      <c r="O74" s="98"/>
      <c r="P74" s="143">
        <v>107.8</v>
      </c>
      <c r="Q74" s="94"/>
      <c r="R74" s="51"/>
      <c r="S74" s="6"/>
      <c r="T74" s="6"/>
    </row>
    <row r="75" spans="1:20" ht="12.95" customHeight="1">
      <c r="A75" s="5"/>
      <c r="B75" s="20"/>
      <c r="C75" s="144" t="s">
        <v>93</v>
      </c>
      <c r="D75" s="92">
        <v>0.33400000000000002</v>
      </c>
      <c r="E75" s="50">
        <v>1.115</v>
      </c>
      <c r="F75" s="93">
        <v>0.14499999999999999</v>
      </c>
      <c r="G75" s="145" t="s">
        <v>73</v>
      </c>
      <c r="H75" s="97">
        <v>0</v>
      </c>
      <c r="I75" s="145" t="s">
        <v>97</v>
      </c>
      <c r="J75" s="135">
        <v>0.16700000000000001</v>
      </c>
      <c r="K75" s="99" t="s">
        <v>90</v>
      </c>
      <c r="L75" s="92">
        <v>0</v>
      </c>
      <c r="M75" s="50">
        <v>400</v>
      </c>
      <c r="N75" s="93">
        <v>0</v>
      </c>
      <c r="O75" s="145" t="s">
        <v>98</v>
      </c>
      <c r="P75" s="143">
        <v>66.8</v>
      </c>
      <c r="Q75" s="94"/>
      <c r="R75" s="51"/>
      <c r="S75" s="6"/>
      <c r="T75" s="6"/>
    </row>
    <row r="76" spans="1:20" ht="12.95" customHeight="1">
      <c r="A76" s="5"/>
      <c r="B76" s="20"/>
      <c r="C76" s="146"/>
      <c r="D76" s="92">
        <v>0.107</v>
      </c>
      <c r="E76" s="50">
        <v>0.36799999999999999</v>
      </c>
      <c r="F76" s="93">
        <v>1.048</v>
      </c>
      <c r="G76" s="141"/>
      <c r="H76" s="97">
        <v>0</v>
      </c>
      <c r="I76" s="141"/>
      <c r="J76" s="135">
        <v>5.3499999999999999E-2</v>
      </c>
      <c r="K76" s="152"/>
      <c r="L76" s="92">
        <v>0</v>
      </c>
      <c r="M76" s="50">
        <v>0</v>
      </c>
      <c r="N76" s="93">
        <v>200</v>
      </c>
      <c r="O76" s="141"/>
      <c r="P76" s="143">
        <v>10.7</v>
      </c>
      <c r="Q76" s="94"/>
      <c r="R76" s="51"/>
      <c r="S76" s="6"/>
      <c r="T76" s="6"/>
    </row>
    <row r="77" spans="1:20" ht="12.95" customHeight="1">
      <c r="A77" s="5"/>
      <c r="B77" s="20"/>
      <c r="C77" s="148"/>
      <c r="D77" s="28"/>
      <c r="E77" s="28"/>
      <c r="F77" s="28"/>
      <c r="G77" s="148"/>
      <c r="H77" s="102"/>
      <c r="I77" s="148"/>
      <c r="J77" s="102"/>
      <c r="K77" s="28"/>
      <c r="L77" s="102"/>
      <c r="M77" s="102"/>
      <c r="N77" s="102"/>
      <c r="O77" s="148"/>
      <c r="P77" s="102"/>
      <c r="Q77" s="51"/>
      <c r="R77" s="51"/>
      <c r="S77" s="6"/>
      <c r="T77" s="6"/>
    </row>
    <row r="78" spans="1:20" ht="12.95" customHeight="1">
      <c r="A78" s="5"/>
      <c r="B78" s="20"/>
      <c r="C78" s="146"/>
      <c r="D78" s="92">
        <f t="shared" ref="D78:F80" si="5">D74</f>
        <v>1.0780000000000001</v>
      </c>
      <c r="E78" s="50">
        <f t="shared" si="5"/>
        <v>0.26</v>
      </c>
      <c r="F78" s="93">
        <f t="shared" si="5"/>
        <v>0.13400000000000001</v>
      </c>
      <c r="G78" s="147"/>
      <c r="H78" s="97">
        <v>0</v>
      </c>
      <c r="I78" s="141"/>
      <c r="J78" s="135">
        <v>0.104</v>
      </c>
      <c r="K78" s="152"/>
      <c r="L78" s="92">
        <v>200</v>
      </c>
      <c r="M78" s="50">
        <v>0</v>
      </c>
      <c r="N78" s="93">
        <v>0</v>
      </c>
      <c r="O78" s="141"/>
      <c r="P78" s="143">
        <v>20.8</v>
      </c>
      <c r="Q78" s="94"/>
      <c r="R78" s="51"/>
      <c r="S78" s="6"/>
      <c r="T78" s="6"/>
    </row>
    <row r="79" spans="1:20" ht="12.95" customHeight="1">
      <c r="A79" s="5"/>
      <c r="B79" s="20"/>
      <c r="C79" s="144" t="s">
        <v>93</v>
      </c>
      <c r="D79" s="92">
        <f t="shared" si="5"/>
        <v>0.33400000000000002</v>
      </c>
      <c r="E79" s="50">
        <f t="shared" si="5"/>
        <v>1.115</v>
      </c>
      <c r="F79" s="93">
        <f t="shared" si="5"/>
        <v>0.14499999999999999</v>
      </c>
      <c r="G79" s="145" t="s">
        <v>73</v>
      </c>
      <c r="H79" s="97">
        <v>0.4</v>
      </c>
      <c r="I79" s="145" t="s">
        <v>97</v>
      </c>
      <c r="J79" s="135">
        <v>0.44600000000000001</v>
      </c>
      <c r="K79" s="99" t="s">
        <v>90</v>
      </c>
      <c r="L79" s="92">
        <v>0</v>
      </c>
      <c r="M79" s="50">
        <v>400</v>
      </c>
      <c r="N79" s="93">
        <v>0</v>
      </c>
      <c r="O79" s="145" t="s">
        <v>98</v>
      </c>
      <c r="P79" s="143">
        <v>178.4</v>
      </c>
      <c r="Q79" s="94"/>
      <c r="R79" s="51"/>
      <c r="S79" s="6"/>
      <c r="T79" s="6"/>
    </row>
    <row r="80" spans="1:20" ht="12.95" customHeight="1">
      <c r="A80" s="5"/>
      <c r="B80" s="20"/>
      <c r="C80" s="91"/>
      <c r="D80" s="92">
        <f t="shared" si="5"/>
        <v>0.107</v>
      </c>
      <c r="E80" s="50">
        <f t="shared" si="5"/>
        <v>0.36799999999999999</v>
      </c>
      <c r="F80" s="93">
        <f t="shared" si="5"/>
        <v>1.048</v>
      </c>
      <c r="G80" s="153"/>
      <c r="H80" s="97">
        <v>0</v>
      </c>
      <c r="I80" s="98"/>
      <c r="J80" s="135">
        <v>0.1472</v>
      </c>
      <c r="K80" s="98"/>
      <c r="L80" s="92">
        <v>0</v>
      </c>
      <c r="M80" s="50">
        <v>0</v>
      </c>
      <c r="N80" s="93">
        <v>200</v>
      </c>
      <c r="O80" s="98"/>
      <c r="P80" s="143">
        <v>29.44</v>
      </c>
      <c r="Q80" s="94"/>
      <c r="R80" s="51"/>
      <c r="S80" s="6"/>
      <c r="T80" s="6"/>
    </row>
    <row r="81" spans="1:20" ht="12.95" customHeight="1">
      <c r="A81" s="5"/>
      <c r="B81" s="20"/>
      <c r="C81" s="51"/>
      <c r="D81" s="51"/>
      <c r="E81" s="51"/>
      <c r="F81" s="51"/>
      <c r="G81" s="51"/>
      <c r="H81" s="51"/>
      <c r="I81" s="51"/>
      <c r="J81" s="51"/>
      <c r="K81" s="51"/>
      <c r="L81" s="51"/>
      <c r="M81" s="51"/>
      <c r="N81" s="51"/>
      <c r="O81" s="51"/>
      <c r="P81" s="51"/>
      <c r="Q81" s="51"/>
      <c r="R81" s="51"/>
      <c r="S81" s="6"/>
      <c r="T81" s="6"/>
    </row>
    <row r="82" spans="1:20" ht="12.95" customHeight="1">
      <c r="A82" s="5"/>
      <c r="B82" s="20"/>
      <c r="C82" s="51"/>
      <c r="D82" s="51"/>
      <c r="E82" s="51"/>
      <c r="F82" s="51"/>
      <c r="G82" s="51"/>
      <c r="H82" s="51"/>
      <c r="I82" s="51"/>
      <c r="J82" s="51"/>
      <c r="K82" s="51"/>
      <c r="L82" s="51"/>
      <c r="M82" s="51"/>
      <c r="N82" s="51"/>
      <c r="O82" s="51"/>
      <c r="P82" s="51"/>
      <c r="Q82" s="51"/>
      <c r="R82" s="51"/>
      <c r="S82" s="6"/>
      <c r="T82" s="6"/>
    </row>
    <row r="83" spans="1:20" ht="12.95" customHeight="1">
      <c r="A83" s="5"/>
      <c r="B83" s="20"/>
      <c r="C83" s="48" t="s">
        <v>99</v>
      </c>
      <c r="D83" s="51"/>
      <c r="E83" s="51"/>
      <c r="F83" s="51"/>
      <c r="G83" s="51"/>
      <c r="H83" s="51"/>
      <c r="I83" s="51"/>
      <c r="J83" s="51"/>
      <c r="K83" s="51"/>
      <c r="L83" s="51"/>
      <c r="M83" s="51"/>
      <c r="N83" s="51"/>
      <c r="O83" s="51"/>
      <c r="P83" s="51"/>
      <c r="Q83" s="51"/>
      <c r="R83" s="51"/>
      <c r="S83" s="6"/>
      <c r="T83" s="6"/>
    </row>
    <row r="84" spans="1:20" ht="12.95" customHeight="1">
      <c r="A84" s="5"/>
      <c r="B84" s="20"/>
      <c r="C84" s="75"/>
      <c r="D84" s="75"/>
      <c r="E84" s="75"/>
      <c r="F84" s="75"/>
      <c r="G84" s="75"/>
      <c r="H84" s="75"/>
      <c r="I84" s="75"/>
      <c r="J84" s="75"/>
      <c r="K84" s="75"/>
      <c r="L84" s="75"/>
      <c r="M84" s="51"/>
      <c r="N84" s="51"/>
      <c r="O84" s="51"/>
      <c r="P84" s="51"/>
      <c r="Q84" s="51"/>
      <c r="R84" s="51"/>
      <c r="S84" s="6"/>
      <c r="T84" s="6"/>
    </row>
    <row r="85" spans="1:20" ht="12.95" customHeight="1">
      <c r="A85" s="5"/>
      <c r="B85" s="20"/>
      <c r="C85" s="154"/>
      <c r="D85" s="154"/>
      <c r="E85" s="632" t="s">
        <v>100</v>
      </c>
      <c r="F85" s="633"/>
      <c r="G85" s="633"/>
      <c r="H85" s="633"/>
      <c r="I85" s="633"/>
      <c r="J85" s="633"/>
      <c r="K85" s="633"/>
      <c r="L85" s="633"/>
      <c r="M85" s="51"/>
      <c r="N85" s="51"/>
      <c r="O85" s="51"/>
      <c r="P85" s="51"/>
      <c r="Q85" s="51"/>
      <c r="R85" s="51"/>
      <c r="S85" s="6"/>
      <c r="T85" s="6"/>
    </row>
    <row r="86" spans="1:20" ht="20.25" customHeight="1">
      <c r="A86" s="5"/>
      <c r="B86" s="20"/>
      <c r="C86" s="630" t="s">
        <v>85</v>
      </c>
      <c r="D86" s="631"/>
      <c r="E86" s="636" t="s">
        <v>101</v>
      </c>
      <c r="F86" s="637"/>
      <c r="G86" s="637"/>
      <c r="H86" s="634" t="s">
        <v>102</v>
      </c>
      <c r="I86" s="632" t="s">
        <v>103</v>
      </c>
      <c r="J86" s="633"/>
      <c r="K86" s="633"/>
      <c r="L86" s="634" t="s">
        <v>104</v>
      </c>
      <c r="M86" s="51"/>
      <c r="N86" s="51"/>
      <c r="O86" s="51"/>
      <c r="P86" s="51"/>
      <c r="Q86" s="51"/>
      <c r="R86" s="51"/>
      <c r="S86" s="6"/>
      <c r="T86" s="6"/>
    </row>
    <row r="87" spans="1:20" ht="12.95" customHeight="1">
      <c r="A87" s="5"/>
      <c r="B87" s="20"/>
      <c r="C87" s="115" t="s">
        <v>23</v>
      </c>
      <c r="D87" s="115" t="s">
        <v>86</v>
      </c>
      <c r="E87" s="114" t="s">
        <v>33</v>
      </c>
      <c r="F87" s="114" t="s">
        <v>34</v>
      </c>
      <c r="G87" s="114" t="s">
        <v>35</v>
      </c>
      <c r="H87" s="638"/>
      <c r="I87" s="114" t="s">
        <v>33</v>
      </c>
      <c r="J87" s="114" t="s">
        <v>34</v>
      </c>
      <c r="K87" s="114" t="s">
        <v>35</v>
      </c>
      <c r="L87" s="638"/>
      <c r="M87" s="51"/>
      <c r="N87" s="51"/>
      <c r="O87" s="51"/>
      <c r="P87" s="51"/>
      <c r="Q87" s="51"/>
      <c r="R87" s="51"/>
      <c r="S87" s="6"/>
      <c r="T87" s="6"/>
    </row>
    <row r="88" spans="1:20" ht="12.95" customHeight="1">
      <c r="A88" s="5"/>
      <c r="B88" s="20"/>
      <c r="C88" s="117" t="s">
        <v>33</v>
      </c>
      <c r="D88" s="156">
        <f>H88+L88</f>
        <v>200.07599999999999</v>
      </c>
      <c r="E88" s="119">
        <f>P59</f>
        <v>43.12</v>
      </c>
      <c r="F88" s="119">
        <f>P63</f>
        <v>10.4</v>
      </c>
      <c r="G88" s="119">
        <f>P67</f>
        <v>17.956</v>
      </c>
      <c r="H88" s="119">
        <f>SUM(E88:G88)</f>
        <v>71.475999999999999</v>
      </c>
      <c r="I88" s="119">
        <f>P74</f>
        <v>107.8</v>
      </c>
      <c r="J88" s="119">
        <f>P78</f>
        <v>20.8</v>
      </c>
      <c r="K88" s="157" t="s">
        <v>105</v>
      </c>
      <c r="L88" s="119">
        <f>I88+J88+K88</f>
        <v>128.6</v>
      </c>
      <c r="M88" s="51"/>
      <c r="N88" s="51"/>
      <c r="O88" s="51"/>
      <c r="P88" s="51"/>
      <c r="Q88" s="51"/>
      <c r="R88" s="51"/>
      <c r="S88" s="6"/>
      <c r="T88" s="6"/>
    </row>
    <row r="89" spans="1:20" ht="12.95" customHeight="1">
      <c r="A89" s="5"/>
      <c r="B89" s="20"/>
      <c r="C89" s="121" t="s">
        <v>34</v>
      </c>
      <c r="D89" s="158">
        <f>H89+L89</f>
        <v>399.98</v>
      </c>
      <c r="E89" s="123">
        <f>P60</f>
        <v>26.72</v>
      </c>
      <c r="F89" s="123">
        <f>P64</f>
        <v>89.2</v>
      </c>
      <c r="G89" s="123">
        <f>P68</f>
        <v>38.86</v>
      </c>
      <c r="H89" s="123">
        <f>SUM(E89:G89)</f>
        <v>154.78</v>
      </c>
      <c r="I89" s="123">
        <f>P75</f>
        <v>66.8</v>
      </c>
      <c r="J89" s="123">
        <f>P79</f>
        <v>178.4</v>
      </c>
      <c r="K89" s="159" t="s">
        <v>105</v>
      </c>
      <c r="L89" s="123">
        <f>I89+J89+K89</f>
        <v>245.2</v>
      </c>
      <c r="M89" s="51"/>
      <c r="N89" s="51"/>
      <c r="O89" s="51"/>
      <c r="P89" s="51"/>
      <c r="Q89" s="51"/>
      <c r="R89" s="51"/>
      <c r="S89" s="6"/>
      <c r="T89" s="6"/>
    </row>
    <row r="90" spans="1:20" ht="12.95" customHeight="1">
      <c r="A90" s="5"/>
      <c r="B90" s="20"/>
      <c r="C90" s="121" t="s">
        <v>35</v>
      </c>
      <c r="D90" s="158">
        <f>H90+L90</f>
        <v>199.572</v>
      </c>
      <c r="E90" s="125">
        <f>P61</f>
        <v>4.28</v>
      </c>
      <c r="F90" s="125">
        <f>P65</f>
        <v>14.72</v>
      </c>
      <c r="G90" s="125">
        <f>P69</f>
        <v>140.43199999999999</v>
      </c>
      <c r="H90" s="125">
        <f>SUM(E90:G90)</f>
        <v>159.43199999999999</v>
      </c>
      <c r="I90" s="125">
        <f>P76</f>
        <v>10.7</v>
      </c>
      <c r="J90" s="125">
        <f>P80</f>
        <v>29.44</v>
      </c>
      <c r="K90" s="160" t="s">
        <v>105</v>
      </c>
      <c r="L90" s="125">
        <f>I90+J90+K90</f>
        <v>40.14</v>
      </c>
      <c r="M90" s="51"/>
      <c r="N90" s="51"/>
      <c r="O90" s="51"/>
      <c r="P90" s="51"/>
      <c r="Q90" s="51"/>
      <c r="R90" s="51"/>
      <c r="S90" s="6"/>
      <c r="T90" s="6"/>
    </row>
    <row r="91" spans="1:20" ht="12.95" customHeight="1">
      <c r="A91" s="5"/>
      <c r="B91" s="20"/>
      <c r="C91" s="127" t="s">
        <v>87</v>
      </c>
      <c r="D91" s="128">
        <f>D88+D89+D90</f>
        <v>799.62800000000004</v>
      </c>
      <c r="E91" s="129">
        <f>SUM(E88:E90)</f>
        <v>74.12</v>
      </c>
      <c r="F91" s="129">
        <f>SUM(F88:F90)</f>
        <v>114.32000000000001</v>
      </c>
      <c r="G91" s="129">
        <f>SUM(G88:G90)</f>
        <v>197.24799999999999</v>
      </c>
      <c r="H91" s="129">
        <f>SUM(E91:G91)</f>
        <v>385.68799999999999</v>
      </c>
      <c r="I91" s="129">
        <f>SUM(I88:I90)</f>
        <v>185.29999999999998</v>
      </c>
      <c r="J91" s="129">
        <f>SUM(J88:J90)</f>
        <v>228.64000000000001</v>
      </c>
      <c r="K91" s="56" t="s">
        <v>105</v>
      </c>
      <c r="L91" s="129">
        <f>SUM(L88:L90)</f>
        <v>413.93999999999994</v>
      </c>
      <c r="M91" s="51"/>
      <c r="N91" s="51"/>
      <c r="O91" s="51"/>
      <c r="P91" s="51"/>
      <c r="Q91" s="51"/>
      <c r="R91" s="51"/>
      <c r="S91" s="6"/>
      <c r="T91" s="6"/>
    </row>
    <row r="92" spans="1:20" ht="12.95" customHeight="1">
      <c r="A92" s="5"/>
      <c r="B92" s="20"/>
      <c r="C92" s="60"/>
      <c r="D92" s="60"/>
      <c r="E92" s="60"/>
      <c r="F92" s="60"/>
      <c r="G92" s="60"/>
      <c r="H92" s="60"/>
      <c r="I92" s="60"/>
      <c r="J92" s="60"/>
      <c r="K92" s="60"/>
      <c r="L92" s="60"/>
      <c r="M92" s="51"/>
      <c r="N92" s="51"/>
      <c r="O92" s="51"/>
      <c r="P92" s="51"/>
      <c r="Q92" s="51"/>
      <c r="R92" s="51"/>
      <c r="S92" s="6"/>
      <c r="T92" s="6"/>
    </row>
    <row r="93" spans="1:20" ht="12.75" customHeight="1">
      <c r="A93" s="5"/>
      <c r="B93" s="6"/>
      <c r="C93" s="161"/>
      <c r="D93" s="161"/>
      <c r="E93" s="161"/>
      <c r="F93" s="161"/>
      <c r="G93" s="6"/>
      <c r="H93" s="6"/>
      <c r="I93" s="6"/>
      <c r="J93" s="6"/>
      <c r="K93" s="6"/>
      <c r="L93" s="6"/>
      <c r="M93" s="6"/>
      <c r="N93" s="6"/>
      <c r="O93" s="6"/>
      <c r="P93" s="6"/>
      <c r="Q93" s="6"/>
      <c r="R93" s="6"/>
      <c r="S93" s="6"/>
      <c r="T93" s="6"/>
    </row>
    <row r="94" spans="1:20" ht="15.75" customHeight="1">
      <c r="A94" s="5"/>
      <c r="B94" s="585" t="s">
        <v>14</v>
      </c>
      <c r="C94" s="585"/>
      <c r="D94" s="585"/>
      <c r="E94" s="585"/>
      <c r="F94" s="585"/>
      <c r="G94" s="585"/>
      <c r="H94" s="585"/>
      <c r="I94" s="586" t="s">
        <v>15</v>
      </c>
      <c r="J94" s="586"/>
      <c r="K94" s="586"/>
      <c r="L94" s="586"/>
      <c r="M94" s="586"/>
      <c r="N94" s="586"/>
      <c r="O94" s="586"/>
      <c r="P94" s="586"/>
      <c r="Q94" s="162"/>
      <c r="R94" s="162"/>
      <c r="S94" s="162"/>
      <c r="T94" s="162"/>
    </row>
    <row r="95" spans="1:20" ht="12.75" customHeight="1">
      <c r="A95" s="5"/>
      <c r="B95" s="6"/>
      <c r="C95" s="6"/>
      <c r="D95" s="6"/>
      <c r="E95" s="6"/>
      <c r="F95" s="6"/>
      <c r="G95" s="6"/>
      <c r="H95" s="6"/>
      <c r="I95" s="6"/>
      <c r="J95" s="6"/>
      <c r="K95" s="6"/>
      <c r="L95" s="6"/>
      <c r="M95" s="6"/>
      <c r="N95" s="6"/>
      <c r="O95" s="6"/>
      <c r="P95" s="6"/>
      <c r="Q95" s="6"/>
      <c r="R95" s="6"/>
      <c r="S95" s="6"/>
      <c r="T95" s="6"/>
    </row>
    <row r="96" spans="1:20" ht="12.75" customHeight="1">
      <c r="A96" s="5"/>
      <c r="B96" s="6"/>
      <c r="C96" s="6"/>
      <c r="D96" s="6"/>
      <c r="E96" s="6"/>
      <c r="F96" s="6"/>
      <c r="G96" s="6"/>
      <c r="H96" s="6"/>
      <c r="I96" s="6"/>
      <c r="J96" s="6"/>
      <c r="K96" s="6"/>
      <c r="L96" s="6"/>
      <c r="M96" s="6"/>
      <c r="N96" s="6"/>
      <c r="O96" s="6"/>
      <c r="P96" s="6"/>
      <c r="Q96" s="6"/>
      <c r="R96" s="6"/>
      <c r="S96" s="6"/>
      <c r="T96" s="6"/>
    </row>
    <row r="97" spans="1:20" s="580" customFormat="1" ht="12.75" customHeight="1">
      <c r="A97" s="5"/>
      <c r="B97" s="6"/>
      <c r="C97" s="6"/>
      <c r="D97" s="6"/>
      <c r="E97" s="6"/>
      <c r="F97" s="6"/>
      <c r="G97" s="6"/>
      <c r="H97" s="6"/>
      <c r="I97" s="6"/>
      <c r="J97" s="6"/>
      <c r="K97" s="6"/>
      <c r="L97" s="6"/>
      <c r="M97" s="6"/>
      <c r="N97" s="6"/>
      <c r="O97" s="6"/>
      <c r="P97" s="6"/>
      <c r="Q97" s="6"/>
      <c r="R97" s="6"/>
      <c r="S97" s="6"/>
      <c r="T97" s="6"/>
    </row>
    <row r="98" spans="1:20" s="580" customFormat="1" ht="12.75" customHeight="1"/>
  </sheetData>
  <mergeCells count="20">
    <mergeCell ref="L86:L87"/>
    <mergeCell ref="H86:H87"/>
    <mergeCell ref="I7:M7"/>
    <mergeCell ref="B14:O14"/>
    <mergeCell ref="I94:P94"/>
    <mergeCell ref="B94:H94"/>
    <mergeCell ref="C10:K11"/>
    <mergeCell ref="B7:H7"/>
    <mergeCell ref="C57:P57"/>
    <mergeCell ref="C72:P72"/>
    <mergeCell ref="C16:H17"/>
    <mergeCell ref="C86:D86"/>
    <mergeCell ref="E85:L85"/>
    <mergeCell ref="C36:L36"/>
    <mergeCell ref="C37:D37"/>
    <mergeCell ref="E37:G37"/>
    <mergeCell ref="I37:K37"/>
    <mergeCell ref="N7:P7"/>
    <mergeCell ref="E86:G86"/>
    <mergeCell ref="I86:K86"/>
  </mergeCells>
  <hyperlinks>
    <hyperlink ref="B4" location="Ejercicios!A1" display="Volver a ejercicios" xr:uid="{44146CBB-A44F-4D63-8AA8-970C12A3E628}"/>
    <hyperlink ref="P4" location="Índice!A1" display="Volver al índice" xr:uid="{00000000-0004-0000-0500-000001000000}"/>
  </hyperlinks>
  <pageMargins left="0.75" right="0.75" top="1" bottom="1" header="0.5" footer="0.5"/>
  <pageSetup scale="72" orientation="landscape"/>
  <headerFooter>
    <oddFooter>&amp;R&amp;"Arial,Regular"&amp;10&amp;K000000Rta_14.3</oddFooter>
  </headerFooter>
  <ignoredErrors>
    <ignoredError sqref="B10"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21"/>
  <sheetViews>
    <sheetView showGridLines="0" workbookViewId="0">
      <selection activeCell="B21" sqref="B21"/>
    </sheetView>
  </sheetViews>
  <sheetFormatPr baseColWidth="10" defaultColWidth="8.85546875" defaultRowHeight="12.75" customHeight="1"/>
  <cols>
    <col min="1" max="1" width="5" style="1" customWidth="1"/>
    <col min="2" max="2" width="9.85546875" style="1" customWidth="1"/>
    <col min="3" max="4" width="10.42578125" style="1" customWidth="1"/>
    <col min="5" max="5" width="10" style="1" customWidth="1"/>
    <col min="6" max="6" width="11.42578125" style="1" customWidth="1"/>
    <col min="7" max="7" width="12.42578125" style="1" customWidth="1"/>
    <col min="8" max="14" width="8.85546875" style="1" customWidth="1"/>
    <col min="15" max="15" width="10.42578125" style="1" customWidth="1"/>
    <col min="16" max="17" width="8.85546875" style="1" customWidth="1"/>
    <col min="18" max="18" width="9.140625" style="580" customWidth="1"/>
    <col min="19" max="19" width="8.85546875" style="580" customWidth="1"/>
    <col min="20" max="16384" width="8.85546875" style="1"/>
  </cols>
  <sheetData>
    <row r="1" spans="1:18" ht="12.75" customHeight="1">
      <c r="A1" s="2"/>
      <c r="B1" s="3"/>
      <c r="C1" s="3"/>
      <c r="D1" s="3"/>
      <c r="E1" s="3"/>
      <c r="F1" s="3"/>
      <c r="G1" s="3"/>
      <c r="H1" s="3"/>
      <c r="I1" s="3"/>
      <c r="J1" s="3"/>
      <c r="K1" s="3"/>
      <c r="L1" s="3"/>
      <c r="M1" s="3"/>
      <c r="N1" s="3"/>
      <c r="O1" s="3"/>
      <c r="P1" s="3"/>
      <c r="Q1" s="3"/>
      <c r="R1" s="3"/>
    </row>
    <row r="2" spans="1:18" ht="12.75" customHeight="1">
      <c r="A2" s="5"/>
      <c r="B2" s="6"/>
      <c r="C2" s="6"/>
      <c r="D2" s="6"/>
      <c r="E2" s="9"/>
      <c r="F2" s="9"/>
      <c r="G2" s="9"/>
      <c r="H2" s="9"/>
      <c r="I2" s="9"/>
      <c r="J2" s="6"/>
      <c r="K2" s="6"/>
      <c r="L2" s="6"/>
      <c r="M2" s="6"/>
      <c r="N2" s="6"/>
      <c r="O2" s="6"/>
      <c r="P2" s="8" t="s">
        <v>1</v>
      </c>
      <c r="Q2" s="6"/>
      <c r="R2" s="6"/>
    </row>
    <row r="3" spans="1:18" ht="12.75" customHeight="1">
      <c r="A3" s="5"/>
      <c r="B3" s="6"/>
      <c r="C3" s="6"/>
      <c r="D3" s="6"/>
      <c r="E3" s="6"/>
      <c r="F3" s="6"/>
      <c r="G3" s="6"/>
      <c r="H3" s="6"/>
      <c r="I3" s="6"/>
      <c r="J3" s="6"/>
      <c r="K3" s="6"/>
      <c r="L3" s="6"/>
      <c r="M3" s="6"/>
      <c r="N3" s="6"/>
      <c r="O3" s="6"/>
      <c r="P3" s="88"/>
      <c r="Q3" s="6"/>
      <c r="R3" s="6"/>
    </row>
    <row r="4" spans="1:18" ht="12.75" customHeight="1">
      <c r="A4" s="5"/>
      <c r="B4" s="575" t="s">
        <v>389</v>
      </c>
      <c r="C4" s="6"/>
      <c r="D4" s="6"/>
      <c r="E4" s="6"/>
      <c r="F4" s="6"/>
      <c r="G4" s="6"/>
      <c r="H4" s="6"/>
      <c r="I4" s="6"/>
      <c r="J4" s="6"/>
      <c r="K4" s="6"/>
      <c r="L4" s="6"/>
      <c r="M4" s="6"/>
      <c r="N4" s="6"/>
      <c r="O4" s="6"/>
      <c r="P4" s="576" t="s">
        <v>373</v>
      </c>
      <c r="Q4" s="6"/>
      <c r="R4" s="30"/>
    </row>
    <row r="5" spans="1:18" ht="12.75" customHeight="1">
      <c r="A5" s="5"/>
      <c r="B5" s="89"/>
      <c r="C5" s="6"/>
      <c r="D5" s="6"/>
      <c r="E5" s="6"/>
      <c r="F5" s="6"/>
      <c r="G5" s="6"/>
      <c r="H5" s="6"/>
      <c r="I5" s="6"/>
      <c r="J5" s="6"/>
      <c r="K5" s="6"/>
      <c r="L5" s="6"/>
      <c r="M5" s="6"/>
      <c r="N5" s="6"/>
      <c r="O5" s="6"/>
      <c r="P5" s="29"/>
      <c r="Q5" s="6"/>
      <c r="R5" s="30"/>
    </row>
    <row r="6" spans="1:18" ht="12.75" customHeight="1">
      <c r="A6" s="5"/>
      <c r="B6" s="106"/>
      <c r="C6" s="6"/>
      <c r="D6" s="6"/>
      <c r="E6" s="6"/>
      <c r="F6" s="6"/>
      <c r="G6" s="6"/>
      <c r="H6" s="6"/>
      <c r="I6" s="6"/>
      <c r="J6" s="6"/>
      <c r="K6" s="6"/>
      <c r="L6" s="6"/>
      <c r="M6" s="6"/>
      <c r="N6" s="6"/>
      <c r="O6" s="6"/>
      <c r="P6" s="6"/>
      <c r="Q6" s="30"/>
      <c r="R6" s="30"/>
    </row>
    <row r="7" spans="1:18" ht="18.75" customHeight="1">
      <c r="A7" s="5"/>
      <c r="B7" s="585" t="s">
        <v>65</v>
      </c>
      <c r="C7" s="585"/>
      <c r="D7" s="585"/>
      <c r="E7" s="585"/>
      <c r="F7" s="585"/>
      <c r="G7" s="585"/>
      <c r="H7" s="585"/>
      <c r="I7" s="586"/>
      <c r="J7" s="586"/>
      <c r="K7" s="586"/>
      <c r="L7" s="586"/>
      <c r="M7" s="586"/>
      <c r="N7" s="586"/>
      <c r="O7" s="586"/>
      <c r="P7" s="586"/>
      <c r="Q7" s="30"/>
      <c r="R7" s="30"/>
    </row>
    <row r="8" spans="1:18" ht="12.75" customHeight="1">
      <c r="A8" s="5"/>
      <c r="B8" s="106"/>
      <c r="C8" s="6"/>
      <c r="D8" s="6"/>
      <c r="E8" s="6"/>
      <c r="F8" s="6"/>
      <c r="G8" s="6"/>
      <c r="H8" s="6"/>
      <c r="I8" s="6"/>
      <c r="J8" s="6"/>
      <c r="K8" s="6"/>
      <c r="L8" s="6"/>
      <c r="M8" s="6"/>
      <c r="N8" s="6"/>
      <c r="O8" s="6"/>
      <c r="P8" s="6"/>
      <c r="Q8" s="30"/>
      <c r="R8" s="30"/>
    </row>
    <row r="9" spans="1:18" ht="12.75" customHeight="1">
      <c r="A9" s="5"/>
      <c r="B9" s="106"/>
      <c r="C9" s="6"/>
      <c r="D9" s="6"/>
      <c r="E9" s="6"/>
      <c r="F9" s="6"/>
      <c r="G9" s="6"/>
      <c r="H9" s="6"/>
      <c r="I9" s="6"/>
      <c r="J9" s="6"/>
      <c r="K9" s="6"/>
      <c r="L9" s="6"/>
      <c r="M9" s="6"/>
      <c r="N9" s="6"/>
      <c r="O9" s="6"/>
      <c r="P9" s="6"/>
      <c r="Q9" s="30"/>
      <c r="R9" s="30"/>
    </row>
    <row r="10" spans="1:18" ht="13.7" customHeight="1">
      <c r="A10" s="5"/>
      <c r="B10" s="24" t="s">
        <v>106</v>
      </c>
      <c r="C10" s="596" t="s">
        <v>22</v>
      </c>
      <c r="D10" s="597"/>
      <c r="E10" s="597"/>
      <c r="F10" s="597"/>
      <c r="G10" s="597"/>
      <c r="H10" s="597"/>
      <c r="I10" s="597"/>
      <c r="J10" s="6"/>
      <c r="K10" s="6"/>
      <c r="L10" s="6"/>
      <c r="M10" s="6"/>
      <c r="N10" s="6"/>
      <c r="O10" s="6"/>
      <c r="P10" s="6"/>
      <c r="Q10" s="30"/>
      <c r="R10" s="30"/>
    </row>
    <row r="11" spans="1:18" ht="12.75" customHeight="1">
      <c r="A11" s="5"/>
      <c r="B11" s="106"/>
      <c r="C11" s="46"/>
      <c r="D11" s="46"/>
      <c r="E11" s="46"/>
      <c r="F11" s="46"/>
      <c r="G11" s="46"/>
      <c r="H11" s="46"/>
      <c r="I11" s="46"/>
      <c r="J11" s="6"/>
      <c r="K11" s="6"/>
      <c r="L11" s="6"/>
      <c r="M11" s="6"/>
      <c r="N11" s="6"/>
      <c r="O11" s="6"/>
      <c r="P11" s="6"/>
      <c r="Q11" s="30"/>
      <c r="R11" s="30"/>
    </row>
    <row r="12" spans="1:18" ht="12.75" customHeight="1">
      <c r="A12" s="5"/>
      <c r="B12" s="106"/>
      <c r="C12" s="48" t="s">
        <v>23</v>
      </c>
      <c r="D12" s="49" t="s">
        <v>24</v>
      </c>
      <c r="E12" s="49" t="s">
        <v>25</v>
      </c>
      <c r="F12" s="46"/>
      <c r="G12" s="46"/>
      <c r="H12" s="46"/>
      <c r="I12" s="46"/>
      <c r="J12" s="6"/>
      <c r="K12" s="6"/>
      <c r="L12" s="6"/>
      <c r="M12" s="6"/>
      <c r="N12" s="6"/>
      <c r="O12" s="6"/>
      <c r="P12" s="6"/>
      <c r="Q12" s="30"/>
      <c r="R12" s="30"/>
    </row>
    <row r="13" spans="1:18" ht="12.75" customHeight="1">
      <c r="A13" s="5"/>
      <c r="B13" s="106"/>
      <c r="C13" s="48" t="s">
        <v>26</v>
      </c>
      <c r="D13" s="50">
        <v>100</v>
      </c>
      <c r="E13" s="50">
        <v>50</v>
      </c>
      <c r="F13" s="46"/>
      <c r="G13" s="46"/>
      <c r="H13" s="46"/>
      <c r="I13" s="46"/>
      <c r="J13" s="6"/>
      <c r="K13" s="6"/>
      <c r="L13" s="6"/>
      <c r="M13" s="6"/>
      <c r="N13" s="6"/>
      <c r="O13" s="6"/>
      <c r="P13" s="6"/>
      <c r="Q13" s="30"/>
      <c r="R13" s="30"/>
    </row>
    <row r="14" spans="1:18" ht="12.75" customHeight="1">
      <c r="A14" s="5"/>
      <c r="B14" s="106"/>
      <c r="C14" s="48" t="s">
        <v>27</v>
      </c>
      <c r="D14" s="50">
        <v>200</v>
      </c>
      <c r="E14" s="50">
        <v>100</v>
      </c>
      <c r="F14" s="46"/>
      <c r="G14" s="46"/>
      <c r="H14" s="46"/>
      <c r="I14" s="46"/>
      <c r="J14" s="6"/>
      <c r="K14" s="6"/>
      <c r="L14" s="6"/>
      <c r="M14" s="6"/>
      <c r="N14" s="6"/>
      <c r="O14" s="6"/>
      <c r="P14" s="6"/>
      <c r="Q14" s="30"/>
      <c r="R14" s="30"/>
    </row>
    <row r="15" spans="1:18" ht="12.75" customHeight="1">
      <c r="A15" s="5"/>
      <c r="B15" s="106"/>
      <c r="C15" s="48" t="s">
        <v>28</v>
      </c>
      <c r="D15" s="50">
        <v>150</v>
      </c>
      <c r="E15" s="50">
        <v>0</v>
      </c>
      <c r="F15" s="46"/>
      <c r="G15" s="46"/>
      <c r="H15" s="46"/>
      <c r="I15" s="46"/>
      <c r="J15" s="6"/>
      <c r="K15" s="6"/>
      <c r="L15" s="6"/>
      <c r="M15" s="6"/>
      <c r="N15" s="6"/>
      <c r="O15" s="6"/>
      <c r="P15" s="6"/>
      <c r="Q15" s="30"/>
      <c r="R15" s="30"/>
    </row>
    <row r="16" spans="1:18" ht="12.75" customHeight="1">
      <c r="A16" s="5"/>
      <c r="B16" s="106"/>
      <c r="C16" s="51"/>
      <c r="D16" s="52"/>
      <c r="E16" s="52"/>
      <c r="F16" s="46"/>
      <c r="G16" s="46"/>
      <c r="H16" s="46"/>
      <c r="I16" s="46"/>
      <c r="J16" s="6"/>
      <c r="K16" s="6"/>
      <c r="L16" s="6"/>
      <c r="M16" s="6"/>
      <c r="N16" s="6"/>
      <c r="O16" s="6"/>
      <c r="P16" s="6"/>
      <c r="Q16" s="30"/>
      <c r="R16" s="30"/>
    </row>
    <row r="17" spans="1:18" ht="12.75" customHeight="1">
      <c r="A17" s="5"/>
      <c r="B17" s="106"/>
      <c r="C17" s="48" t="s">
        <v>29</v>
      </c>
      <c r="D17" s="46"/>
      <c r="E17" s="46"/>
      <c r="F17" s="46"/>
      <c r="G17" s="46"/>
      <c r="H17" s="46"/>
      <c r="I17" s="46"/>
      <c r="J17" s="6"/>
      <c r="K17" s="6"/>
      <c r="L17" s="6"/>
      <c r="M17" s="6"/>
      <c r="N17" s="6"/>
      <c r="O17" s="6"/>
      <c r="P17" s="6"/>
      <c r="Q17" s="30"/>
      <c r="R17" s="30"/>
    </row>
    <row r="18" spans="1:18" ht="12.75" customHeight="1">
      <c r="A18" s="5"/>
      <c r="B18" s="106"/>
      <c r="C18" s="6"/>
      <c r="D18" s="6"/>
      <c r="E18" s="6"/>
      <c r="F18" s="6"/>
      <c r="G18" s="6"/>
      <c r="H18" s="6"/>
      <c r="I18" s="6"/>
      <c r="J18" s="6"/>
      <c r="K18" s="6"/>
      <c r="L18" s="6"/>
      <c r="M18" s="6"/>
      <c r="N18" s="6"/>
      <c r="O18" s="6"/>
      <c r="P18" s="6"/>
      <c r="Q18" s="30"/>
      <c r="R18" s="30"/>
    </row>
    <row r="19" spans="1:18" ht="12.75" customHeight="1">
      <c r="A19" s="5"/>
      <c r="B19" s="6"/>
      <c r="C19" s="6"/>
      <c r="D19" s="6"/>
      <c r="E19" s="6"/>
      <c r="F19" s="6"/>
      <c r="G19" s="6"/>
      <c r="H19" s="6"/>
      <c r="I19" s="6"/>
      <c r="J19" s="6"/>
      <c r="K19" s="6"/>
      <c r="L19" s="6"/>
      <c r="M19" s="6"/>
      <c r="N19" s="6"/>
      <c r="O19" s="6"/>
      <c r="P19" s="6"/>
      <c r="Q19" s="6"/>
      <c r="R19" s="6"/>
    </row>
    <row r="20" spans="1:18" ht="18.75" customHeight="1">
      <c r="A20" s="5"/>
      <c r="B20" s="585" t="s">
        <v>234</v>
      </c>
      <c r="C20" s="585"/>
      <c r="D20" s="585"/>
      <c r="E20" s="585"/>
      <c r="F20" s="585"/>
      <c r="G20" s="585"/>
      <c r="H20" s="585"/>
      <c r="I20" s="585"/>
      <c r="J20" s="585"/>
      <c r="K20" s="585"/>
      <c r="L20" s="585"/>
      <c r="M20" s="585"/>
      <c r="N20" s="585"/>
      <c r="O20" s="585"/>
      <c r="P20" s="579"/>
      <c r="Q20" s="163"/>
      <c r="R20" s="6"/>
    </row>
    <row r="21" spans="1:18" ht="12.75" customHeight="1">
      <c r="A21" s="5"/>
      <c r="B21" s="6"/>
      <c r="C21" s="6"/>
      <c r="D21" s="6"/>
      <c r="E21" s="6"/>
      <c r="F21" s="6"/>
      <c r="G21" s="6"/>
      <c r="H21" s="6"/>
      <c r="I21" s="6"/>
      <c r="J21" s="6"/>
      <c r="K21" s="6"/>
      <c r="L21" s="6"/>
      <c r="M21" s="6"/>
      <c r="N21" s="6"/>
      <c r="O21" s="6"/>
      <c r="P21" s="6"/>
      <c r="Q21" s="6"/>
      <c r="R21" s="6"/>
    </row>
    <row r="22" spans="1:18" ht="12.95" customHeight="1">
      <c r="A22" s="5"/>
      <c r="B22" s="6"/>
      <c r="C22" s="602" t="s">
        <v>107</v>
      </c>
      <c r="D22" s="603"/>
      <c r="E22" s="603"/>
      <c r="F22" s="603"/>
      <c r="G22" s="603"/>
      <c r="H22" s="603"/>
      <c r="I22" s="603"/>
      <c r="J22" s="6"/>
      <c r="K22" s="6"/>
      <c r="L22" s="6"/>
      <c r="M22" s="6"/>
      <c r="N22" s="6"/>
      <c r="O22" s="6"/>
      <c r="P22" s="6"/>
      <c r="Q22" s="6"/>
      <c r="R22" s="6"/>
    </row>
    <row r="23" spans="1:18" ht="12.95" customHeight="1">
      <c r="A23" s="5"/>
      <c r="B23" s="20"/>
      <c r="C23" s="108"/>
      <c r="D23" s="6"/>
      <c r="E23" s="6"/>
      <c r="F23" s="40"/>
      <c r="G23" s="40"/>
      <c r="H23" s="40"/>
      <c r="I23" s="40"/>
      <c r="J23" s="6"/>
      <c r="K23" s="6"/>
      <c r="L23" s="6"/>
      <c r="M23" s="6"/>
      <c r="N23" s="6"/>
      <c r="O23" s="6"/>
      <c r="P23" s="6"/>
      <c r="Q23" s="6"/>
      <c r="R23" s="6"/>
    </row>
    <row r="24" spans="1:18" ht="12.95" customHeight="1">
      <c r="A24" s="5"/>
      <c r="B24" s="20"/>
      <c r="C24" s="6"/>
      <c r="D24" s="6"/>
      <c r="E24" s="6"/>
      <c r="F24" s="40"/>
      <c r="G24" s="40"/>
      <c r="H24" s="40"/>
      <c r="I24" s="40"/>
      <c r="J24" s="6"/>
      <c r="K24" s="6"/>
      <c r="L24" s="6"/>
      <c r="M24" s="6"/>
      <c r="N24" s="6"/>
      <c r="O24" s="6"/>
      <c r="P24" s="6"/>
      <c r="Q24" s="6"/>
      <c r="R24" s="6"/>
    </row>
    <row r="25" spans="1:18" ht="12.95" customHeight="1">
      <c r="A25" s="5"/>
      <c r="B25" s="20"/>
      <c r="C25" s="86"/>
      <c r="D25" s="6"/>
      <c r="E25" s="6"/>
      <c r="F25" s="40"/>
      <c r="G25" s="40"/>
      <c r="H25" s="40"/>
      <c r="I25" s="40"/>
      <c r="J25" s="6"/>
      <c r="K25" s="6"/>
      <c r="L25" s="6"/>
      <c r="M25" s="6"/>
      <c r="N25" s="6"/>
      <c r="O25" s="6"/>
      <c r="P25" s="6"/>
      <c r="Q25" s="6"/>
      <c r="R25" s="6"/>
    </row>
    <row r="26" spans="1:18" ht="12.95" customHeight="1">
      <c r="A26" s="5"/>
      <c r="B26" s="20"/>
      <c r="C26" s="602" t="s">
        <v>108</v>
      </c>
      <c r="D26" s="603"/>
      <c r="E26" s="603"/>
      <c r="F26" s="603"/>
      <c r="G26" s="603"/>
      <c r="H26" s="40"/>
      <c r="I26" s="40"/>
      <c r="J26" s="6"/>
      <c r="K26" s="6"/>
      <c r="L26" s="6"/>
      <c r="M26" s="6"/>
      <c r="N26" s="6"/>
      <c r="O26" s="6"/>
      <c r="P26" s="6"/>
      <c r="Q26" s="6"/>
      <c r="R26" s="6"/>
    </row>
    <row r="27" spans="1:18" ht="12.95" customHeight="1">
      <c r="A27" s="5"/>
      <c r="B27" s="20"/>
      <c r="C27" s="40"/>
      <c r="D27" s="40"/>
      <c r="E27" s="40"/>
      <c r="F27" s="40"/>
      <c r="G27" s="40"/>
      <c r="H27" s="40"/>
      <c r="I27" s="40"/>
      <c r="J27" s="6"/>
      <c r="K27" s="6"/>
      <c r="L27" s="6"/>
      <c r="M27" s="6"/>
      <c r="N27" s="6"/>
      <c r="O27" s="6"/>
      <c r="P27" s="6"/>
      <c r="Q27" s="6"/>
      <c r="R27" s="6"/>
    </row>
    <row r="28" spans="1:18" ht="12.95" customHeight="1">
      <c r="A28" s="5"/>
      <c r="B28" s="20"/>
      <c r="C28" s="40"/>
      <c r="D28" s="40"/>
      <c r="E28" s="40"/>
      <c r="F28" s="40"/>
      <c r="G28" s="40"/>
      <c r="H28" s="40"/>
      <c r="I28" s="40"/>
      <c r="J28" s="6"/>
      <c r="K28" s="6"/>
      <c r="L28" s="6"/>
      <c r="M28" s="6"/>
      <c r="N28" s="6"/>
      <c r="O28" s="6"/>
      <c r="P28" s="6"/>
      <c r="Q28" s="6"/>
      <c r="R28" s="6"/>
    </row>
    <row r="29" spans="1:18" ht="12.95" customHeight="1">
      <c r="A29" s="5"/>
      <c r="B29" s="20"/>
      <c r="C29" s="640" t="str">
        <f>C108</f>
        <v>Demanda Final</v>
      </c>
      <c r="D29" s="641"/>
      <c r="E29" s="639" t="str">
        <f t="shared" ref="E29:E39" si="0">E108</f>
        <v>Composición del valor agregado</v>
      </c>
      <c r="F29" s="638"/>
      <c r="G29" s="638"/>
      <c r="H29" s="638"/>
      <c r="I29" s="638"/>
      <c r="J29" s="638"/>
      <c r="K29" s="638"/>
      <c r="L29" s="638"/>
      <c r="M29" s="6"/>
      <c r="N29" s="6"/>
      <c r="O29" s="6"/>
      <c r="P29" s="6"/>
      <c r="Q29" s="6"/>
      <c r="R29" s="6"/>
    </row>
    <row r="30" spans="1:18" ht="12.95" customHeight="1">
      <c r="A30" s="5"/>
      <c r="B30" s="20"/>
      <c r="C30" s="634" t="str">
        <f>C109</f>
        <v>Producto</v>
      </c>
      <c r="D30" s="634" t="str">
        <f>D109</f>
        <v>Valor</v>
      </c>
      <c r="E30" s="632" t="str">
        <f t="shared" si="0"/>
        <v>Salarios pagados por</v>
      </c>
      <c r="F30" s="633"/>
      <c r="G30" s="633"/>
      <c r="H30" s="634" t="str">
        <f>H109</f>
        <v>Total Salarios</v>
      </c>
      <c r="I30" s="632" t="str">
        <f>I109</f>
        <v>Ganancias pagadas por</v>
      </c>
      <c r="J30" s="633"/>
      <c r="K30" s="633"/>
      <c r="L30" s="634" t="str">
        <f>L109</f>
        <v>Total Gan.</v>
      </c>
      <c r="M30" s="6"/>
      <c r="N30" s="6"/>
      <c r="O30" s="6"/>
      <c r="P30" s="6"/>
      <c r="Q30" s="6"/>
      <c r="R30" s="6"/>
    </row>
    <row r="31" spans="1:18" ht="12.95" customHeight="1">
      <c r="A31" s="5"/>
      <c r="B31" s="20"/>
      <c r="C31" s="631"/>
      <c r="D31" s="631"/>
      <c r="E31" s="113" t="str">
        <f t="shared" si="0"/>
        <v>P</v>
      </c>
      <c r="F31" s="113" t="str">
        <f t="shared" ref="F31:G39" si="1">F110</f>
        <v>S</v>
      </c>
      <c r="G31" s="113" t="str">
        <f t="shared" si="1"/>
        <v>T</v>
      </c>
      <c r="H31" s="631"/>
      <c r="I31" s="113" t="str">
        <f t="shared" ref="I31:K39" si="2">I110</f>
        <v>P</v>
      </c>
      <c r="J31" s="113" t="str">
        <f t="shared" si="2"/>
        <v>S</v>
      </c>
      <c r="K31" s="113" t="str">
        <f t="shared" si="2"/>
        <v>T</v>
      </c>
      <c r="L31" s="631"/>
      <c r="M31" s="6"/>
      <c r="N31" s="6"/>
      <c r="O31" s="6"/>
      <c r="P31" s="6"/>
      <c r="Q31" s="6"/>
      <c r="R31" s="6"/>
    </row>
    <row r="32" spans="1:18" ht="12.95" customHeight="1">
      <c r="A32" s="5"/>
      <c r="B32" s="20"/>
      <c r="C32" s="164" t="str">
        <f t="shared" ref="C32:D39" si="3">C111</f>
        <v>Consumo</v>
      </c>
      <c r="D32" s="165">
        <f t="shared" si="3"/>
        <v>449.70699999999999</v>
      </c>
      <c r="E32" s="125">
        <f t="shared" si="0"/>
        <v>38.130000000000003</v>
      </c>
      <c r="F32" s="125">
        <f t="shared" si="1"/>
        <v>60.84</v>
      </c>
      <c r="G32" s="125">
        <f t="shared" si="1"/>
        <v>133.732</v>
      </c>
      <c r="H32" s="125">
        <f t="shared" ref="H32:H39" si="4">H111</f>
        <v>232.702</v>
      </c>
      <c r="I32" s="125">
        <f t="shared" si="2"/>
        <v>95.325000000000003</v>
      </c>
      <c r="J32" s="125">
        <f t="shared" si="2"/>
        <v>121.68</v>
      </c>
      <c r="K32" s="166">
        <f t="shared" si="2"/>
        <v>0</v>
      </c>
      <c r="L32" s="125">
        <f t="shared" ref="L32:L39" si="5">L111</f>
        <v>217.005</v>
      </c>
      <c r="M32" s="6"/>
      <c r="N32" s="6"/>
      <c r="O32" s="6"/>
      <c r="P32" s="6"/>
      <c r="Q32" s="6"/>
      <c r="R32" s="6"/>
    </row>
    <row r="33" spans="1:18" ht="12.95" customHeight="1">
      <c r="A33" s="5"/>
      <c r="B33" s="20"/>
      <c r="C33" s="167" t="str">
        <f t="shared" si="3"/>
        <v xml:space="preserve">P </v>
      </c>
      <c r="D33" s="168">
        <f t="shared" si="3"/>
        <v>100.038</v>
      </c>
      <c r="E33" s="169">
        <f t="shared" si="0"/>
        <v>21.56</v>
      </c>
      <c r="F33" s="169">
        <f t="shared" si="1"/>
        <v>5.2</v>
      </c>
      <c r="G33" s="169">
        <f t="shared" si="1"/>
        <v>8.9779999999999998</v>
      </c>
      <c r="H33" s="169">
        <f t="shared" si="4"/>
        <v>35.738</v>
      </c>
      <c r="I33" s="169">
        <f t="shared" si="2"/>
        <v>53.9</v>
      </c>
      <c r="J33" s="169">
        <f t="shared" si="2"/>
        <v>10.4</v>
      </c>
      <c r="K33" s="170">
        <f t="shared" si="2"/>
        <v>0</v>
      </c>
      <c r="L33" s="169">
        <f t="shared" si="5"/>
        <v>64.3</v>
      </c>
      <c r="M33" s="6"/>
      <c r="N33" s="6"/>
      <c r="O33" s="6"/>
      <c r="P33" s="6"/>
      <c r="Q33" s="6"/>
      <c r="R33" s="6"/>
    </row>
    <row r="34" spans="1:18" ht="12.95" customHeight="1">
      <c r="A34" s="5"/>
      <c r="B34" s="20"/>
      <c r="C34" s="171" t="str">
        <f t="shared" si="3"/>
        <v>S</v>
      </c>
      <c r="D34" s="172">
        <f t="shared" si="3"/>
        <v>199.99</v>
      </c>
      <c r="E34" s="173">
        <f t="shared" si="0"/>
        <v>13.36</v>
      </c>
      <c r="F34" s="173">
        <f t="shared" si="1"/>
        <v>44.6</v>
      </c>
      <c r="G34" s="173">
        <f t="shared" si="1"/>
        <v>19.43</v>
      </c>
      <c r="H34" s="173">
        <f t="shared" si="4"/>
        <v>77.39</v>
      </c>
      <c r="I34" s="173">
        <f t="shared" si="2"/>
        <v>33.4</v>
      </c>
      <c r="J34" s="173">
        <f t="shared" si="2"/>
        <v>89.2</v>
      </c>
      <c r="K34" s="174">
        <f t="shared" si="2"/>
        <v>0</v>
      </c>
      <c r="L34" s="173">
        <f t="shared" si="5"/>
        <v>122.6</v>
      </c>
      <c r="M34" s="6"/>
      <c r="N34" s="6"/>
      <c r="O34" s="6"/>
      <c r="P34" s="6"/>
      <c r="Q34" s="6"/>
      <c r="R34" s="6"/>
    </row>
    <row r="35" spans="1:18" ht="12.95" customHeight="1">
      <c r="A35" s="5"/>
      <c r="B35" s="20"/>
      <c r="C35" s="164" t="str">
        <f t="shared" si="3"/>
        <v>T</v>
      </c>
      <c r="D35" s="165">
        <f t="shared" si="3"/>
        <v>149.679</v>
      </c>
      <c r="E35" s="175">
        <f t="shared" si="0"/>
        <v>3.21</v>
      </c>
      <c r="F35" s="175">
        <f t="shared" si="1"/>
        <v>11.04</v>
      </c>
      <c r="G35" s="175">
        <f t="shared" si="1"/>
        <v>105.324</v>
      </c>
      <c r="H35" s="175">
        <f t="shared" si="4"/>
        <v>119.574</v>
      </c>
      <c r="I35" s="175">
        <f t="shared" si="2"/>
        <v>8.0250000000000004</v>
      </c>
      <c r="J35" s="175">
        <f t="shared" si="2"/>
        <v>22.08</v>
      </c>
      <c r="K35" s="166">
        <f t="shared" si="2"/>
        <v>0</v>
      </c>
      <c r="L35" s="175">
        <f t="shared" si="5"/>
        <v>30.104999999999997</v>
      </c>
      <c r="M35" s="6"/>
      <c r="N35" s="6"/>
      <c r="O35" s="6"/>
      <c r="P35" s="6"/>
      <c r="Q35" s="6"/>
      <c r="R35" s="6"/>
    </row>
    <row r="36" spans="1:18" ht="12.95" customHeight="1">
      <c r="A36" s="5"/>
      <c r="B36" s="20"/>
      <c r="C36" s="176" t="str">
        <f t="shared" si="3"/>
        <v>Inversión</v>
      </c>
      <c r="D36" s="177">
        <f t="shared" si="3"/>
        <v>150.01400000000001</v>
      </c>
      <c r="E36" s="178">
        <f t="shared" si="0"/>
        <v>17.46</v>
      </c>
      <c r="F36" s="178">
        <f t="shared" si="1"/>
        <v>24.900000000000002</v>
      </c>
      <c r="G36" s="178">
        <f t="shared" si="1"/>
        <v>14.204000000000001</v>
      </c>
      <c r="H36" s="178">
        <f t="shared" si="4"/>
        <v>56.564</v>
      </c>
      <c r="I36" s="178">
        <f t="shared" si="2"/>
        <v>43.65</v>
      </c>
      <c r="J36" s="178">
        <f t="shared" si="2"/>
        <v>49.800000000000004</v>
      </c>
      <c r="K36" s="179">
        <f t="shared" si="2"/>
        <v>0</v>
      </c>
      <c r="L36" s="178">
        <f t="shared" si="5"/>
        <v>93.45</v>
      </c>
      <c r="M36" s="6"/>
      <c r="N36" s="6"/>
      <c r="O36" s="6"/>
      <c r="P36" s="6"/>
      <c r="Q36" s="6"/>
      <c r="R36" s="6"/>
    </row>
    <row r="37" spans="1:18" ht="12.95" customHeight="1">
      <c r="A37" s="5"/>
      <c r="B37" s="20"/>
      <c r="C37" s="176" t="str">
        <f t="shared" si="3"/>
        <v>P</v>
      </c>
      <c r="D37" s="177">
        <f t="shared" si="3"/>
        <v>50.018999999999998</v>
      </c>
      <c r="E37" s="178">
        <f t="shared" si="0"/>
        <v>10.78</v>
      </c>
      <c r="F37" s="178">
        <f t="shared" si="1"/>
        <v>2.6</v>
      </c>
      <c r="G37" s="178">
        <f t="shared" si="1"/>
        <v>4.4889999999999999</v>
      </c>
      <c r="H37" s="178">
        <f t="shared" si="4"/>
        <v>17.869</v>
      </c>
      <c r="I37" s="178">
        <f t="shared" si="2"/>
        <v>26.95</v>
      </c>
      <c r="J37" s="178">
        <f t="shared" si="2"/>
        <v>5.2</v>
      </c>
      <c r="K37" s="179">
        <f t="shared" si="2"/>
        <v>0</v>
      </c>
      <c r="L37" s="178">
        <f t="shared" si="5"/>
        <v>32.15</v>
      </c>
      <c r="M37" s="6"/>
      <c r="N37" s="6"/>
      <c r="O37" s="6"/>
      <c r="P37" s="6"/>
      <c r="Q37" s="6"/>
      <c r="R37" s="6"/>
    </row>
    <row r="38" spans="1:18" ht="12.95" customHeight="1">
      <c r="A38" s="5"/>
      <c r="B38" s="20"/>
      <c r="C38" s="176" t="str">
        <f t="shared" si="3"/>
        <v>S</v>
      </c>
      <c r="D38" s="177">
        <f t="shared" si="3"/>
        <v>99.995000000000005</v>
      </c>
      <c r="E38" s="178">
        <f t="shared" si="0"/>
        <v>6.68</v>
      </c>
      <c r="F38" s="178">
        <f t="shared" si="1"/>
        <v>22.3</v>
      </c>
      <c r="G38" s="178">
        <f t="shared" si="1"/>
        <v>9.7149999999999999</v>
      </c>
      <c r="H38" s="178">
        <f t="shared" si="4"/>
        <v>38.695</v>
      </c>
      <c r="I38" s="178">
        <f t="shared" si="2"/>
        <v>16.7</v>
      </c>
      <c r="J38" s="178">
        <f t="shared" si="2"/>
        <v>44.6</v>
      </c>
      <c r="K38" s="179">
        <f t="shared" si="2"/>
        <v>0</v>
      </c>
      <c r="L38" s="178">
        <f t="shared" si="5"/>
        <v>61.3</v>
      </c>
      <c r="M38" s="6"/>
      <c r="N38" s="6"/>
      <c r="O38" s="6"/>
      <c r="P38" s="6"/>
      <c r="Q38" s="6"/>
      <c r="R38" s="6"/>
    </row>
    <row r="39" spans="1:18" ht="12.95" customHeight="1">
      <c r="A39" s="5"/>
      <c r="B39" s="20"/>
      <c r="C39" s="155" t="str">
        <f t="shared" si="3"/>
        <v>Total</v>
      </c>
      <c r="D39" s="180">
        <f t="shared" si="3"/>
        <v>599.721</v>
      </c>
      <c r="E39" s="181">
        <f t="shared" si="0"/>
        <v>55.59</v>
      </c>
      <c r="F39" s="181">
        <f t="shared" si="1"/>
        <v>85.740000000000009</v>
      </c>
      <c r="G39" s="181">
        <f t="shared" si="1"/>
        <v>147.93600000000001</v>
      </c>
      <c r="H39" s="181">
        <f t="shared" si="4"/>
        <v>289.26600000000002</v>
      </c>
      <c r="I39" s="181">
        <f t="shared" si="2"/>
        <v>138.97499999999999</v>
      </c>
      <c r="J39" s="181">
        <f t="shared" si="2"/>
        <v>171.48000000000002</v>
      </c>
      <c r="K39" s="182">
        <f t="shared" si="2"/>
        <v>0</v>
      </c>
      <c r="L39" s="181">
        <f t="shared" si="5"/>
        <v>310.45500000000004</v>
      </c>
      <c r="M39" s="6"/>
      <c r="N39" s="6"/>
      <c r="O39" s="6"/>
      <c r="P39" s="6"/>
      <c r="Q39" s="6"/>
      <c r="R39" s="6"/>
    </row>
    <row r="40" spans="1:18" ht="12.95" customHeight="1">
      <c r="A40" s="5"/>
      <c r="B40" s="20"/>
      <c r="C40" s="183"/>
      <c r="D40" s="184"/>
      <c r="E40" s="185"/>
      <c r="F40" s="185"/>
      <c r="G40" s="185"/>
      <c r="H40" s="185"/>
      <c r="I40" s="185"/>
      <c r="J40" s="185"/>
      <c r="K40" s="186"/>
      <c r="L40" s="185"/>
      <c r="M40" s="6"/>
      <c r="N40" s="6"/>
      <c r="O40" s="6"/>
      <c r="P40" s="6"/>
      <c r="Q40" s="6"/>
      <c r="R40" s="6"/>
    </row>
    <row r="41" spans="1:18" ht="12.95" customHeight="1">
      <c r="A41" s="5"/>
      <c r="B41" s="20"/>
      <c r="C41" s="187"/>
      <c r="D41" s="188"/>
      <c r="E41" s="189"/>
      <c r="F41" s="189"/>
      <c r="G41" s="189"/>
      <c r="H41" s="189"/>
      <c r="I41" s="189"/>
      <c r="J41" s="189"/>
      <c r="K41" s="190"/>
      <c r="L41" s="189"/>
      <c r="M41" s="6"/>
      <c r="N41" s="6"/>
      <c r="O41" s="6"/>
      <c r="P41" s="6"/>
      <c r="Q41" s="6"/>
      <c r="R41" s="6"/>
    </row>
    <row r="42" spans="1:18" ht="12.95" customHeight="1">
      <c r="A42" s="5"/>
      <c r="B42" s="20"/>
      <c r="C42" s="187"/>
      <c r="D42" s="188"/>
      <c r="E42" s="189"/>
      <c r="F42" s="189"/>
      <c r="G42" s="189"/>
      <c r="H42" s="189"/>
      <c r="I42" s="189"/>
      <c r="J42" s="189"/>
      <c r="K42" s="190"/>
      <c r="L42" s="189"/>
      <c r="M42" s="6"/>
      <c r="N42" s="6"/>
      <c r="O42" s="6"/>
      <c r="P42" s="6"/>
      <c r="Q42" s="6"/>
      <c r="R42" s="6"/>
    </row>
    <row r="43" spans="1:18" ht="12.95" customHeight="1">
      <c r="A43" s="5"/>
      <c r="B43" s="20"/>
      <c r="C43" s="133" t="s">
        <v>88</v>
      </c>
      <c r="D43" s="188"/>
      <c r="E43" s="189"/>
      <c r="F43" s="189"/>
      <c r="G43" s="189"/>
      <c r="H43" s="189"/>
      <c r="I43" s="189"/>
      <c r="J43" s="189"/>
      <c r="K43" s="190"/>
      <c r="L43" s="189"/>
      <c r="M43" s="6"/>
      <c r="N43" s="6"/>
      <c r="O43" s="6"/>
      <c r="P43" s="6"/>
      <c r="Q43" s="6"/>
      <c r="R43" s="6"/>
    </row>
    <row r="44" spans="1:18" ht="12.95" customHeight="1">
      <c r="A44" s="5"/>
      <c r="B44" s="20"/>
      <c r="C44" s="48" t="s">
        <v>89</v>
      </c>
      <c r="D44" s="40"/>
      <c r="E44" s="40"/>
      <c r="F44" s="40"/>
      <c r="G44" s="40"/>
      <c r="H44" s="40"/>
      <c r="I44" s="40"/>
      <c r="J44" s="6"/>
      <c r="K44" s="6"/>
      <c r="L44" s="6"/>
      <c r="M44" s="6"/>
      <c r="N44" s="6"/>
      <c r="O44" s="6"/>
      <c r="P44" s="6"/>
      <c r="Q44" s="6"/>
      <c r="R44" s="6"/>
    </row>
    <row r="45" spans="1:18" ht="12.95" customHeight="1">
      <c r="A45" s="5"/>
      <c r="B45" s="20"/>
      <c r="C45" s="6"/>
      <c r="D45" s="6"/>
      <c r="E45" s="6"/>
      <c r="F45" s="6"/>
      <c r="G45" s="6"/>
      <c r="H45" s="6"/>
      <c r="I45" s="6"/>
      <c r="J45" s="6"/>
      <c r="K45" s="6"/>
      <c r="L45" s="6"/>
      <c r="M45" s="6"/>
      <c r="N45" s="6"/>
      <c r="O45" s="6"/>
      <c r="P45" s="6"/>
      <c r="Q45" s="6"/>
      <c r="R45" s="6"/>
    </row>
    <row r="46" spans="1:18" ht="12.95" customHeight="1">
      <c r="A46" s="5"/>
      <c r="B46" s="20"/>
      <c r="C46" s="191"/>
      <c r="D46" s="92">
        <v>1.0780000000000001</v>
      </c>
      <c r="E46" s="50">
        <v>0.33400000000000002</v>
      </c>
      <c r="F46" s="93">
        <v>0.107</v>
      </c>
      <c r="G46" s="192"/>
      <c r="H46" s="6"/>
      <c r="I46" s="6"/>
      <c r="J46" s="6"/>
      <c r="K46" s="6"/>
      <c r="L46" s="6"/>
      <c r="M46" s="6"/>
      <c r="N46" s="6"/>
      <c r="O46" s="6"/>
      <c r="P46" s="6"/>
      <c r="Q46" s="6"/>
      <c r="R46" s="6"/>
    </row>
    <row r="47" spans="1:18" ht="12.95" customHeight="1">
      <c r="A47" s="5"/>
      <c r="B47" s="20"/>
      <c r="C47" s="193" t="s">
        <v>109</v>
      </c>
      <c r="D47" s="96">
        <v>0.26</v>
      </c>
      <c r="E47" s="50">
        <v>1.115</v>
      </c>
      <c r="F47" s="93">
        <v>0.36799999999999999</v>
      </c>
      <c r="G47" s="192"/>
      <c r="H47" s="6"/>
      <c r="I47" s="6"/>
      <c r="J47" s="6"/>
      <c r="K47" s="6"/>
      <c r="L47" s="6"/>
      <c r="M47" s="6"/>
      <c r="N47" s="6"/>
      <c r="O47" s="6"/>
      <c r="P47" s="6"/>
      <c r="Q47" s="6"/>
      <c r="R47" s="6"/>
    </row>
    <row r="48" spans="1:18" ht="12.95" customHeight="1">
      <c r="A48" s="5"/>
      <c r="B48" s="20"/>
      <c r="C48" s="191"/>
      <c r="D48" s="92">
        <v>0.13400000000000001</v>
      </c>
      <c r="E48" s="50">
        <v>0.14499999999999999</v>
      </c>
      <c r="F48" s="93">
        <v>1.048</v>
      </c>
      <c r="G48" s="192"/>
      <c r="H48" s="6"/>
      <c r="I48" s="6"/>
      <c r="J48" s="6"/>
      <c r="K48" s="6"/>
      <c r="L48" s="6"/>
      <c r="M48" s="6"/>
      <c r="N48" s="6"/>
      <c r="O48" s="6"/>
      <c r="P48" s="6"/>
      <c r="Q48" s="6"/>
      <c r="R48" s="6"/>
    </row>
    <row r="49" spans="1:18" ht="12.95" customHeight="1">
      <c r="A49" s="5"/>
      <c r="B49" s="20"/>
      <c r="C49" s="6"/>
      <c r="D49" s="6"/>
      <c r="E49" s="6"/>
      <c r="F49" s="6"/>
      <c r="G49" s="6"/>
      <c r="H49" s="6"/>
      <c r="I49" s="6"/>
      <c r="J49" s="6"/>
      <c r="K49" s="6"/>
      <c r="L49" s="6"/>
      <c r="M49" s="6"/>
      <c r="N49" s="6"/>
      <c r="O49" s="6"/>
      <c r="P49" s="6"/>
      <c r="Q49" s="6"/>
      <c r="R49" s="6"/>
    </row>
    <row r="50" spans="1:18" ht="12.95" customHeight="1">
      <c r="A50" s="5"/>
      <c r="B50" s="20"/>
      <c r="C50" s="51"/>
      <c r="D50" s="49" t="s">
        <v>110</v>
      </c>
      <c r="E50" s="49" t="s">
        <v>111</v>
      </c>
      <c r="F50" s="51"/>
      <c r="G50" s="51"/>
      <c r="H50" s="51"/>
      <c r="I50" s="51"/>
      <c r="J50" s="51"/>
      <c r="K50" s="51"/>
      <c r="L50" s="51"/>
      <c r="M50" s="51"/>
      <c r="N50" s="51"/>
      <c r="O50" s="51"/>
      <c r="P50" s="51"/>
      <c r="Q50" s="6"/>
      <c r="R50" s="6"/>
    </row>
    <row r="51" spans="1:18" ht="12.95" customHeight="1">
      <c r="A51" s="5"/>
      <c r="B51" s="20"/>
      <c r="C51" s="48" t="s">
        <v>33</v>
      </c>
      <c r="D51" s="50">
        <v>100</v>
      </c>
      <c r="E51" s="50">
        <v>50</v>
      </c>
      <c r="F51" s="51"/>
      <c r="G51" s="51"/>
      <c r="H51" s="51"/>
      <c r="I51" s="51"/>
      <c r="J51" s="51"/>
      <c r="K51" s="51"/>
      <c r="L51" s="51"/>
      <c r="M51" s="51"/>
      <c r="N51" s="51"/>
      <c r="O51" s="51"/>
      <c r="P51" s="51"/>
      <c r="Q51" s="6"/>
      <c r="R51" s="6"/>
    </row>
    <row r="52" spans="1:18" ht="12.95" customHeight="1">
      <c r="A52" s="5"/>
      <c r="B52" s="20"/>
      <c r="C52" s="48" t="s">
        <v>34</v>
      </c>
      <c r="D52" s="50">
        <v>200</v>
      </c>
      <c r="E52" s="50">
        <v>100</v>
      </c>
      <c r="F52" s="51"/>
      <c r="G52" s="51"/>
      <c r="H52" s="51"/>
      <c r="I52" s="51"/>
      <c r="J52" s="51"/>
      <c r="K52" s="51"/>
      <c r="L52" s="51"/>
      <c r="M52" s="51"/>
      <c r="N52" s="51"/>
      <c r="O52" s="51"/>
      <c r="P52" s="51"/>
      <c r="Q52" s="6"/>
      <c r="R52" s="6"/>
    </row>
    <row r="53" spans="1:18" ht="12.95" customHeight="1">
      <c r="A53" s="5"/>
      <c r="B53" s="20"/>
      <c r="C53" s="48" t="s">
        <v>35</v>
      </c>
      <c r="D53" s="50">
        <v>150</v>
      </c>
      <c r="E53" s="102"/>
      <c r="F53" s="51"/>
      <c r="G53" s="51"/>
      <c r="H53" s="51"/>
      <c r="I53" s="51"/>
      <c r="J53" s="51"/>
      <c r="K53" s="51"/>
      <c r="L53" s="51"/>
      <c r="M53" s="51"/>
      <c r="N53" s="51"/>
      <c r="O53" s="51"/>
      <c r="P53" s="51"/>
      <c r="Q53" s="6"/>
      <c r="R53" s="6"/>
    </row>
    <row r="54" spans="1:18" ht="12.95" customHeight="1">
      <c r="A54" s="5"/>
      <c r="B54" s="20"/>
      <c r="C54" s="51"/>
      <c r="D54" s="51"/>
      <c r="E54" s="51"/>
      <c r="F54" s="51"/>
      <c r="G54" s="51"/>
      <c r="H54" s="51"/>
      <c r="I54" s="51"/>
      <c r="J54" s="51"/>
      <c r="K54" s="51"/>
      <c r="L54" s="51"/>
      <c r="M54" s="51"/>
      <c r="N54" s="51"/>
      <c r="O54" s="51"/>
      <c r="P54" s="51"/>
      <c r="Q54" s="6"/>
      <c r="R54" s="6"/>
    </row>
    <row r="55" spans="1:18" ht="12.95" customHeight="1">
      <c r="A55" s="5"/>
      <c r="B55" s="20"/>
      <c r="C55" s="48" t="s">
        <v>91</v>
      </c>
      <c r="D55" s="51"/>
      <c r="E55" s="51"/>
      <c r="F55" s="51"/>
      <c r="G55" s="51"/>
      <c r="H55" s="51"/>
      <c r="I55" s="51"/>
      <c r="J55" s="51"/>
      <c r="K55" s="51"/>
      <c r="L55" s="51"/>
      <c r="M55" s="51"/>
      <c r="N55" s="51"/>
      <c r="O55" s="51"/>
      <c r="P55" s="51"/>
      <c r="Q55" s="6"/>
      <c r="R55" s="6"/>
    </row>
    <row r="56" spans="1:18" ht="12.95" customHeight="1">
      <c r="A56" s="5"/>
      <c r="B56" s="20"/>
      <c r="C56" s="75"/>
      <c r="D56" s="75"/>
      <c r="E56" s="75"/>
      <c r="F56" s="75"/>
      <c r="G56" s="75"/>
      <c r="H56" s="75"/>
      <c r="I56" s="75"/>
      <c r="J56" s="75"/>
      <c r="K56" s="75"/>
      <c r="L56" s="75"/>
      <c r="M56" s="75"/>
      <c r="N56" s="75"/>
      <c r="O56" s="75"/>
      <c r="P56" s="75"/>
      <c r="Q56" s="6"/>
      <c r="R56" s="6"/>
    </row>
    <row r="57" spans="1:18" ht="12.95" customHeight="1">
      <c r="A57" s="5"/>
      <c r="B57" s="136"/>
      <c r="C57" s="624" t="s">
        <v>92</v>
      </c>
      <c r="D57" s="599"/>
      <c r="E57" s="599"/>
      <c r="F57" s="599"/>
      <c r="G57" s="599"/>
      <c r="H57" s="599"/>
      <c r="I57" s="599"/>
      <c r="J57" s="599"/>
      <c r="K57" s="599"/>
      <c r="L57" s="599"/>
      <c r="M57" s="599"/>
      <c r="N57" s="599"/>
      <c r="O57" s="599"/>
      <c r="P57" s="625"/>
      <c r="Q57" s="192"/>
      <c r="R57" s="6"/>
    </row>
    <row r="58" spans="1:18" ht="12.95" customHeight="1">
      <c r="A58" s="5"/>
      <c r="B58" s="20"/>
      <c r="C58" s="60"/>
      <c r="D58" s="60"/>
      <c r="E58" s="60"/>
      <c r="F58" s="60"/>
      <c r="G58" s="60"/>
      <c r="H58" s="60"/>
      <c r="I58" s="60"/>
      <c r="J58" s="60"/>
      <c r="K58" s="60"/>
      <c r="L58" s="60"/>
      <c r="M58" s="60"/>
      <c r="N58" s="60"/>
      <c r="O58" s="194"/>
      <c r="P58" s="139" t="s">
        <v>26</v>
      </c>
      <c r="Q58" s="6"/>
      <c r="R58" s="6"/>
    </row>
    <row r="59" spans="1:18" ht="12.95" customHeight="1">
      <c r="A59" s="5"/>
      <c r="B59" s="20"/>
      <c r="C59" s="146"/>
      <c r="D59" s="92">
        <v>1.0780000000000001</v>
      </c>
      <c r="E59" s="50">
        <v>0.26</v>
      </c>
      <c r="F59" s="93">
        <v>0.13400000000000001</v>
      </c>
      <c r="G59" s="141"/>
      <c r="H59" s="97">
        <v>0.2</v>
      </c>
      <c r="I59" s="141"/>
      <c r="J59" s="135">
        <v>0.21560000000000001</v>
      </c>
      <c r="K59" s="141"/>
      <c r="L59" s="92">
        <v>100</v>
      </c>
      <c r="M59" s="50">
        <v>0</v>
      </c>
      <c r="N59" s="93">
        <v>0</v>
      </c>
      <c r="O59" s="141"/>
      <c r="P59" s="143">
        <v>21.56</v>
      </c>
      <c r="Q59" s="192"/>
      <c r="R59" s="6"/>
    </row>
    <row r="60" spans="1:18" ht="12.95" customHeight="1">
      <c r="A60" s="5"/>
      <c r="B60" s="20"/>
      <c r="C60" s="144" t="s">
        <v>112</v>
      </c>
      <c r="D60" s="92">
        <v>0.33400000000000002</v>
      </c>
      <c r="E60" s="50">
        <v>1.115</v>
      </c>
      <c r="F60" s="93">
        <v>0.14499999999999999</v>
      </c>
      <c r="G60" s="145" t="s">
        <v>72</v>
      </c>
      <c r="H60" s="97">
        <v>0</v>
      </c>
      <c r="I60" s="145" t="s">
        <v>94</v>
      </c>
      <c r="J60" s="135">
        <v>6.6799999999999998E-2</v>
      </c>
      <c r="K60" s="145" t="s">
        <v>113</v>
      </c>
      <c r="L60" s="92">
        <v>0</v>
      </c>
      <c r="M60" s="50">
        <v>200</v>
      </c>
      <c r="N60" s="93">
        <v>0</v>
      </c>
      <c r="O60" s="145" t="s">
        <v>114</v>
      </c>
      <c r="P60" s="143">
        <v>13.36</v>
      </c>
      <c r="Q60" s="192"/>
      <c r="R60" s="6"/>
    </row>
    <row r="61" spans="1:18" ht="12.95" customHeight="1">
      <c r="A61" s="5"/>
      <c r="B61" s="20"/>
      <c r="C61" s="146"/>
      <c r="D61" s="92">
        <v>0.107</v>
      </c>
      <c r="E61" s="50">
        <v>0.36799999999999999</v>
      </c>
      <c r="F61" s="93">
        <v>1.048</v>
      </c>
      <c r="G61" s="147"/>
      <c r="H61" s="97">
        <v>0</v>
      </c>
      <c r="I61" s="141"/>
      <c r="J61" s="135">
        <v>2.1399999999999999E-2</v>
      </c>
      <c r="K61" s="141"/>
      <c r="L61" s="92">
        <v>0</v>
      </c>
      <c r="M61" s="50">
        <v>0</v>
      </c>
      <c r="N61" s="93">
        <v>150</v>
      </c>
      <c r="O61" s="141"/>
      <c r="P61" s="143">
        <v>3.21</v>
      </c>
      <c r="Q61" s="192"/>
      <c r="R61" s="6"/>
    </row>
    <row r="62" spans="1:18" ht="12.95" customHeight="1">
      <c r="A62" s="5"/>
      <c r="B62" s="20"/>
      <c r="C62" s="148"/>
      <c r="D62" s="102"/>
      <c r="E62" s="102"/>
      <c r="F62" s="102"/>
      <c r="G62" s="149"/>
      <c r="H62" s="102"/>
      <c r="I62" s="148"/>
      <c r="J62" s="102"/>
      <c r="K62" s="148"/>
      <c r="L62" s="102"/>
      <c r="M62" s="102"/>
      <c r="N62" s="102"/>
      <c r="O62" s="148"/>
      <c r="P62" s="49" t="s">
        <v>27</v>
      </c>
      <c r="Q62" s="6"/>
      <c r="R62" s="6"/>
    </row>
    <row r="63" spans="1:18" ht="12.95" customHeight="1">
      <c r="A63" s="5"/>
      <c r="B63" s="20"/>
      <c r="C63" s="146"/>
      <c r="D63" s="92">
        <f t="shared" ref="D63:F65" si="6">D59</f>
        <v>1.0780000000000001</v>
      </c>
      <c r="E63" s="50">
        <f t="shared" si="6"/>
        <v>0.26</v>
      </c>
      <c r="F63" s="93">
        <f t="shared" si="6"/>
        <v>0.13400000000000001</v>
      </c>
      <c r="G63" s="147"/>
      <c r="H63" s="97">
        <v>0</v>
      </c>
      <c r="I63" s="141"/>
      <c r="J63" s="135">
        <v>5.1999999999999998E-2</v>
      </c>
      <c r="K63" s="141"/>
      <c r="L63" s="92">
        <v>100</v>
      </c>
      <c r="M63" s="50">
        <v>0</v>
      </c>
      <c r="N63" s="93">
        <v>0</v>
      </c>
      <c r="O63" s="141"/>
      <c r="P63" s="143">
        <v>5.2</v>
      </c>
      <c r="Q63" s="192"/>
      <c r="R63" s="6"/>
    </row>
    <row r="64" spans="1:18" ht="12.95" customHeight="1">
      <c r="A64" s="5"/>
      <c r="B64" s="20"/>
      <c r="C64" s="144" t="s">
        <v>112</v>
      </c>
      <c r="D64" s="92">
        <f t="shared" si="6"/>
        <v>0.33400000000000002</v>
      </c>
      <c r="E64" s="50">
        <f t="shared" si="6"/>
        <v>1.115</v>
      </c>
      <c r="F64" s="93">
        <f t="shared" si="6"/>
        <v>0.14499999999999999</v>
      </c>
      <c r="G64" s="145" t="s">
        <v>72</v>
      </c>
      <c r="H64" s="97">
        <v>0.2</v>
      </c>
      <c r="I64" s="145" t="s">
        <v>94</v>
      </c>
      <c r="J64" s="135">
        <v>0.223</v>
      </c>
      <c r="K64" s="145" t="s">
        <v>113</v>
      </c>
      <c r="L64" s="92">
        <v>0</v>
      </c>
      <c r="M64" s="50">
        <v>200</v>
      </c>
      <c r="N64" s="93">
        <v>0</v>
      </c>
      <c r="O64" s="145" t="s">
        <v>114</v>
      </c>
      <c r="P64" s="143">
        <v>44.6</v>
      </c>
      <c r="Q64" s="192"/>
      <c r="R64" s="6"/>
    </row>
    <row r="65" spans="1:18" ht="12.95" customHeight="1">
      <c r="A65" s="5"/>
      <c r="B65" s="20"/>
      <c r="C65" s="146"/>
      <c r="D65" s="92">
        <f t="shared" si="6"/>
        <v>0.107</v>
      </c>
      <c r="E65" s="50">
        <f t="shared" si="6"/>
        <v>0.36799999999999999</v>
      </c>
      <c r="F65" s="93">
        <f t="shared" si="6"/>
        <v>1.048</v>
      </c>
      <c r="G65" s="147"/>
      <c r="H65" s="97">
        <v>0</v>
      </c>
      <c r="I65" s="141"/>
      <c r="J65" s="135">
        <v>7.3599999999999999E-2</v>
      </c>
      <c r="K65" s="141"/>
      <c r="L65" s="92">
        <v>0</v>
      </c>
      <c r="M65" s="50">
        <v>0</v>
      </c>
      <c r="N65" s="93">
        <v>150</v>
      </c>
      <c r="O65" s="141"/>
      <c r="P65" s="143">
        <v>11.04</v>
      </c>
      <c r="Q65" s="192"/>
      <c r="R65" s="6"/>
    </row>
    <row r="66" spans="1:18" ht="12.95" customHeight="1">
      <c r="A66" s="5"/>
      <c r="B66" s="20"/>
      <c r="C66" s="148"/>
      <c r="D66" s="102"/>
      <c r="E66" s="102"/>
      <c r="F66" s="102"/>
      <c r="G66" s="149"/>
      <c r="H66" s="102"/>
      <c r="I66" s="148"/>
      <c r="J66" s="102"/>
      <c r="K66" s="148"/>
      <c r="L66" s="102"/>
      <c r="M66" s="102"/>
      <c r="N66" s="102"/>
      <c r="O66" s="148"/>
      <c r="P66" s="49" t="s">
        <v>28</v>
      </c>
      <c r="Q66" s="6"/>
      <c r="R66" s="6"/>
    </row>
    <row r="67" spans="1:18" ht="12.95" customHeight="1">
      <c r="A67" s="5"/>
      <c r="B67" s="20"/>
      <c r="C67" s="146"/>
      <c r="D67" s="92">
        <f t="shared" ref="D67:F69" si="7">D63</f>
        <v>1.0780000000000001</v>
      </c>
      <c r="E67" s="50">
        <f t="shared" si="7"/>
        <v>0.26</v>
      </c>
      <c r="F67" s="93">
        <f t="shared" si="7"/>
        <v>0.13400000000000001</v>
      </c>
      <c r="G67" s="147"/>
      <c r="H67" s="97">
        <v>0</v>
      </c>
      <c r="I67" s="141"/>
      <c r="J67" s="135">
        <v>8.9779999999999999E-2</v>
      </c>
      <c r="K67" s="141"/>
      <c r="L67" s="92">
        <v>100</v>
      </c>
      <c r="M67" s="50">
        <v>0</v>
      </c>
      <c r="N67" s="93">
        <v>0</v>
      </c>
      <c r="O67" s="141"/>
      <c r="P67" s="143">
        <v>8.9779999999999998</v>
      </c>
      <c r="Q67" s="192"/>
      <c r="R67" s="6"/>
    </row>
    <row r="68" spans="1:18" ht="12.95" customHeight="1">
      <c r="A68" s="5"/>
      <c r="B68" s="20"/>
      <c r="C68" s="144" t="s">
        <v>112</v>
      </c>
      <c r="D68" s="92">
        <f t="shared" si="7"/>
        <v>0.33400000000000002</v>
      </c>
      <c r="E68" s="50">
        <f t="shared" si="7"/>
        <v>1.115</v>
      </c>
      <c r="F68" s="93">
        <f t="shared" si="7"/>
        <v>0.14499999999999999</v>
      </c>
      <c r="G68" s="145" t="s">
        <v>72</v>
      </c>
      <c r="H68" s="97">
        <v>0</v>
      </c>
      <c r="I68" s="145" t="s">
        <v>94</v>
      </c>
      <c r="J68" s="135">
        <v>9.715E-2</v>
      </c>
      <c r="K68" s="145" t="s">
        <v>113</v>
      </c>
      <c r="L68" s="92">
        <v>0</v>
      </c>
      <c r="M68" s="50">
        <v>200</v>
      </c>
      <c r="N68" s="93">
        <v>0</v>
      </c>
      <c r="O68" s="145" t="s">
        <v>114</v>
      </c>
      <c r="P68" s="143">
        <v>19.43</v>
      </c>
      <c r="Q68" s="192"/>
      <c r="R68" s="6"/>
    </row>
    <row r="69" spans="1:18" ht="12.95" customHeight="1">
      <c r="A69" s="5"/>
      <c r="B69" s="20"/>
      <c r="C69" s="146"/>
      <c r="D69" s="92">
        <f t="shared" si="7"/>
        <v>0.107</v>
      </c>
      <c r="E69" s="50">
        <f t="shared" si="7"/>
        <v>0.36799999999999999</v>
      </c>
      <c r="F69" s="93">
        <f t="shared" si="7"/>
        <v>1.048</v>
      </c>
      <c r="G69" s="141"/>
      <c r="H69" s="97">
        <v>0.67</v>
      </c>
      <c r="I69" s="141"/>
      <c r="J69" s="135">
        <v>0.70216000000000001</v>
      </c>
      <c r="K69" s="141"/>
      <c r="L69" s="92">
        <v>0</v>
      </c>
      <c r="M69" s="50">
        <v>0</v>
      </c>
      <c r="N69" s="93">
        <v>150</v>
      </c>
      <c r="O69" s="141"/>
      <c r="P69" s="143">
        <v>105.324</v>
      </c>
      <c r="Q69" s="192"/>
      <c r="R69" s="6"/>
    </row>
    <row r="70" spans="1:18" ht="12.95" customHeight="1">
      <c r="A70" s="5"/>
      <c r="B70" s="20"/>
      <c r="C70" s="148"/>
      <c r="D70" s="102"/>
      <c r="E70" s="102"/>
      <c r="F70" s="102"/>
      <c r="G70" s="148"/>
      <c r="H70" s="102"/>
      <c r="I70" s="148"/>
      <c r="J70" s="102"/>
      <c r="K70" s="148"/>
      <c r="L70" s="102"/>
      <c r="M70" s="102"/>
      <c r="N70" s="102"/>
      <c r="O70" s="148"/>
      <c r="P70" s="102"/>
      <c r="Q70" s="6"/>
      <c r="R70" s="6"/>
    </row>
    <row r="71" spans="1:18" ht="12.95" customHeight="1">
      <c r="A71" s="5"/>
      <c r="B71" s="20"/>
      <c r="C71" s="148"/>
      <c r="D71" s="102"/>
      <c r="E71" s="102"/>
      <c r="F71" s="102"/>
      <c r="G71" s="148"/>
      <c r="H71" s="102"/>
      <c r="I71" s="148"/>
      <c r="J71" s="102"/>
      <c r="K71" s="148"/>
      <c r="L71" s="102"/>
      <c r="M71" s="102"/>
      <c r="N71" s="102"/>
      <c r="O71" s="148"/>
      <c r="P71" s="49" t="s">
        <v>26</v>
      </c>
      <c r="Q71" s="6"/>
      <c r="R71" s="6"/>
    </row>
    <row r="72" spans="1:18" ht="12.95" customHeight="1">
      <c r="A72" s="5"/>
      <c r="B72" s="20"/>
      <c r="C72" s="146"/>
      <c r="D72" s="92">
        <f t="shared" ref="D72:F74" si="8">D59</f>
        <v>1.0780000000000001</v>
      </c>
      <c r="E72" s="50">
        <f t="shared" si="8"/>
        <v>0.26</v>
      </c>
      <c r="F72" s="93">
        <f t="shared" si="8"/>
        <v>0.13400000000000001</v>
      </c>
      <c r="G72" s="141"/>
      <c r="H72" s="97">
        <v>0.2</v>
      </c>
      <c r="I72" s="141"/>
      <c r="J72" s="135">
        <v>0.21560000000000001</v>
      </c>
      <c r="K72" s="141"/>
      <c r="L72" s="92">
        <v>50</v>
      </c>
      <c r="M72" s="50">
        <v>0</v>
      </c>
      <c r="N72" s="93">
        <v>0</v>
      </c>
      <c r="O72" s="141"/>
      <c r="P72" s="143">
        <v>10.78</v>
      </c>
      <c r="Q72" s="192"/>
      <c r="R72" s="6"/>
    </row>
    <row r="73" spans="1:18" ht="12.95" customHeight="1">
      <c r="A73" s="5"/>
      <c r="B73" s="20"/>
      <c r="C73" s="144" t="s">
        <v>112</v>
      </c>
      <c r="D73" s="92">
        <f t="shared" si="8"/>
        <v>0.33400000000000002</v>
      </c>
      <c r="E73" s="50">
        <f t="shared" si="8"/>
        <v>1.115</v>
      </c>
      <c r="F73" s="93">
        <f t="shared" si="8"/>
        <v>0.14499999999999999</v>
      </c>
      <c r="G73" s="145" t="s">
        <v>72</v>
      </c>
      <c r="H73" s="97">
        <v>0</v>
      </c>
      <c r="I73" s="145" t="s">
        <v>94</v>
      </c>
      <c r="J73" s="135">
        <v>6.6799999999999998E-2</v>
      </c>
      <c r="K73" s="145" t="s">
        <v>115</v>
      </c>
      <c r="L73" s="92">
        <v>0</v>
      </c>
      <c r="M73" s="50">
        <v>100</v>
      </c>
      <c r="N73" s="93">
        <v>0</v>
      </c>
      <c r="O73" s="145" t="s">
        <v>116</v>
      </c>
      <c r="P73" s="143">
        <v>6.68</v>
      </c>
      <c r="Q73" s="192"/>
      <c r="R73" s="6"/>
    </row>
    <row r="74" spans="1:18" ht="12.95" customHeight="1">
      <c r="A74" s="5"/>
      <c r="B74" s="20"/>
      <c r="C74" s="146"/>
      <c r="D74" s="92">
        <f t="shared" si="8"/>
        <v>0.107</v>
      </c>
      <c r="E74" s="50">
        <f t="shared" si="8"/>
        <v>0.36799999999999999</v>
      </c>
      <c r="F74" s="93">
        <f t="shared" si="8"/>
        <v>1.048</v>
      </c>
      <c r="G74" s="147"/>
      <c r="H74" s="97">
        <v>0</v>
      </c>
      <c r="I74" s="141"/>
      <c r="J74" s="135">
        <v>2.1399999999999999E-2</v>
      </c>
      <c r="K74" s="141"/>
      <c r="L74" s="92">
        <v>0</v>
      </c>
      <c r="M74" s="50">
        <v>0</v>
      </c>
      <c r="N74" s="93">
        <v>0</v>
      </c>
      <c r="O74" s="141"/>
      <c r="P74" s="143">
        <v>0</v>
      </c>
      <c r="Q74" s="192"/>
      <c r="R74" s="6"/>
    </row>
    <row r="75" spans="1:18" ht="12.95" customHeight="1">
      <c r="A75" s="5"/>
      <c r="B75" s="20"/>
      <c r="C75" s="148"/>
      <c r="D75" s="102"/>
      <c r="E75" s="102"/>
      <c r="F75" s="102"/>
      <c r="G75" s="149"/>
      <c r="H75" s="102"/>
      <c r="I75" s="148"/>
      <c r="J75" s="102"/>
      <c r="K75" s="148"/>
      <c r="L75" s="102"/>
      <c r="M75" s="102"/>
      <c r="N75" s="102"/>
      <c r="O75" s="148"/>
      <c r="P75" s="49" t="s">
        <v>27</v>
      </c>
      <c r="Q75" s="6"/>
      <c r="R75" s="6"/>
    </row>
    <row r="76" spans="1:18" ht="12.95" customHeight="1">
      <c r="A76" s="5"/>
      <c r="B76" s="20"/>
      <c r="C76" s="146"/>
      <c r="D76" s="92">
        <f t="shared" ref="D76:F78" si="9">D72</f>
        <v>1.0780000000000001</v>
      </c>
      <c r="E76" s="50">
        <f t="shared" si="9"/>
        <v>0.26</v>
      </c>
      <c r="F76" s="93">
        <f t="shared" si="9"/>
        <v>0.13400000000000001</v>
      </c>
      <c r="G76" s="147"/>
      <c r="H76" s="97">
        <v>0</v>
      </c>
      <c r="I76" s="141"/>
      <c r="J76" s="135">
        <v>5.1999999999999998E-2</v>
      </c>
      <c r="K76" s="141"/>
      <c r="L76" s="92">
        <v>50</v>
      </c>
      <c r="M76" s="50">
        <v>0</v>
      </c>
      <c r="N76" s="93">
        <v>0</v>
      </c>
      <c r="O76" s="141"/>
      <c r="P76" s="143">
        <v>2.6</v>
      </c>
      <c r="Q76" s="192"/>
      <c r="R76" s="6"/>
    </row>
    <row r="77" spans="1:18" ht="12.95" customHeight="1">
      <c r="A77" s="5"/>
      <c r="B77" s="20"/>
      <c r="C77" s="144" t="s">
        <v>112</v>
      </c>
      <c r="D77" s="92">
        <f t="shared" si="9"/>
        <v>0.33400000000000002</v>
      </c>
      <c r="E77" s="50">
        <f t="shared" si="9"/>
        <v>1.115</v>
      </c>
      <c r="F77" s="93">
        <f t="shared" si="9"/>
        <v>0.14499999999999999</v>
      </c>
      <c r="G77" s="145" t="s">
        <v>72</v>
      </c>
      <c r="H77" s="97">
        <v>0.2</v>
      </c>
      <c r="I77" s="145" t="s">
        <v>94</v>
      </c>
      <c r="J77" s="135">
        <v>0.223</v>
      </c>
      <c r="K77" s="145" t="s">
        <v>115</v>
      </c>
      <c r="L77" s="92">
        <v>0</v>
      </c>
      <c r="M77" s="50">
        <v>100</v>
      </c>
      <c r="N77" s="93">
        <v>0</v>
      </c>
      <c r="O77" s="145" t="s">
        <v>116</v>
      </c>
      <c r="P77" s="143">
        <v>22.3</v>
      </c>
      <c r="Q77" s="192"/>
      <c r="R77" s="6"/>
    </row>
    <row r="78" spans="1:18" ht="12.95" customHeight="1">
      <c r="A78" s="5"/>
      <c r="B78" s="20"/>
      <c r="C78" s="146"/>
      <c r="D78" s="92">
        <f t="shared" si="9"/>
        <v>0.107</v>
      </c>
      <c r="E78" s="50">
        <f t="shared" si="9"/>
        <v>0.36799999999999999</v>
      </c>
      <c r="F78" s="93">
        <f t="shared" si="9"/>
        <v>1.048</v>
      </c>
      <c r="G78" s="147"/>
      <c r="H78" s="97">
        <v>0</v>
      </c>
      <c r="I78" s="141"/>
      <c r="J78" s="135">
        <v>7.3599999999999999E-2</v>
      </c>
      <c r="K78" s="141"/>
      <c r="L78" s="92">
        <v>0</v>
      </c>
      <c r="M78" s="50">
        <v>0</v>
      </c>
      <c r="N78" s="93">
        <v>0</v>
      </c>
      <c r="O78" s="141"/>
      <c r="P78" s="143">
        <v>0</v>
      </c>
      <c r="Q78" s="192"/>
      <c r="R78" s="6"/>
    </row>
    <row r="79" spans="1:18" ht="12.95" customHeight="1">
      <c r="A79" s="5"/>
      <c r="B79" s="20"/>
      <c r="C79" s="148"/>
      <c r="D79" s="51"/>
      <c r="E79" s="51"/>
      <c r="F79" s="51"/>
      <c r="G79" s="149"/>
      <c r="H79" s="102"/>
      <c r="I79" s="148"/>
      <c r="J79" s="102"/>
      <c r="K79" s="148"/>
      <c r="L79" s="102"/>
      <c r="M79" s="102"/>
      <c r="N79" s="102"/>
      <c r="O79" s="148"/>
      <c r="P79" s="49" t="s">
        <v>28</v>
      </c>
      <c r="Q79" s="6"/>
      <c r="R79" s="6"/>
    </row>
    <row r="80" spans="1:18" ht="12.95" customHeight="1">
      <c r="A80" s="5"/>
      <c r="B80" s="20"/>
      <c r="C80" s="146"/>
      <c r="D80" s="92">
        <f t="shared" ref="D80:F82" si="10">D76</f>
        <v>1.0780000000000001</v>
      </c>
      <c r="E80" s="50">
        <f t="shared" si="10"/>
        <v>0.26</v>
      </c>
      <c r="F80" s="93">
        <f t="shared" si="10"/>
        <v>0.13400000000000001</v>
      </c>
      <c r="G80" s="147"/>
      <c r="H80" s="97">
        <v>0</v>
      </c>
      <c r="I80" s="141"/>
      <c r="J80" s="135">
        <v>8.9779999999999999E-2</v>
      </c>
      <c r="K80" s="141"/>
      <c r="L80" s="92">
        <v>50</v>
      </c>
      <c r="M80" s="50">
        <v>0</v>
      </c>
      <c r="N80" s="93">
        <v>0</v>
      </c>
      <c r="O80" s="141"/>
      <c r="P80" s="143">
        <v>4.4889999999999999</v>
      </c>
      <c r="Q80" s="192"/>
      <c r="R80" s="6"/>
    </row>
    <row r="81" spans="1:18" ht="12.95" customHeight="1">
      <c r="A81" s="5"/>
      <c r="B81" s="20"/>
      <c r="C81" s="144" t="s">
        <v>112</v>
      </c>
      <c r="D81" s="92">
        <f t="shared" si="10"/>
        <v>0.33400000000000002</v>
      </c>
      <c r="E81" s="50">
        <f t="shared" si="10"/>
        <v>1.115</v>
      </c>
      <c r="F81" s="93">
        <f t="shared" si="10"/>
        <v>0.14499999999999999</v>
      </c>
      <c r="G81" s="145" t="s">
        <v>72</v>
      </c>
      <c r="H81" s="97">
        <v>0</v>
      </c>
      <c r="I81" s="145" t="s">
        <v>94</v>
      </c>
      <c r="J81" s="135">
        <v>9.715E-2</v>
      </c>
      <c r="K81" s="145" t="s">
        <v>115</v>
      </c>
      <c r="L81" s="92">
        <v>0</v>
      </c>
      <c r="M81" s="50">
        <v>100</v>
      </c>
      <c r="N81" s="93">
        <v>0</v>
      </c>
      <c r="O81" s="145" t="s">
        <v>116</v>
      </c>
      <c r="P81" s="143">
        <v>9.7149999999999999</v>
      </c>
      <c r="Q81" s="192"/>
      <c r="R81" s="6"/>
    </row>
    <row r="82" spans="1:18" ht="12.95" customHeight="1">
      <c r="A82" s="5"/>
      <c r="B82" s="20"/>
      <c r="C82" s="146"/>
      <c r="D82" s="92">
        <f t="shared" si="10"/>
        <v>0.107</v>
      </c>
      <c r="E82" s="50">
        <f t="shared" si="10"/>
        <v>0.36799999999999999</v>
      </c>
      <c r="F82" s="93">
        <f t="shared" si="10"/>
        <v>1.048</v>
      </c>
      <c r="G82" s="141"/>
      <c r="H82" s="97">
        <v>0.67</v>
      </c>
      <c r="I82" s="141"/>
      <c r="J82" s="135">
        <v>0.70216000000000001</v>
      </c>
      <c r="K82" s="141"/>
      <c r="L82" s="92">
        <v>0</v>
      </c>
      <c r="M82" s="50">
        <v>0</v>
      </c>
      <c r="N82" s="93">
        <v>0</v>
      </c>
      <c r="O82" s="141"/>
      <c r="P82" s="143">
        <v>0</v>
      </c>
      <c r="Q82" s="192"/>
      <c r="R82" s="6"/>
    </row>
    <row r="83" spans="1:18" ht="12.95" customHeight="1">
      <c r="A83" s="5"/>
      <c r="B83" s="20"/>
      <c r="C83" s="51"/>
      <c r="D83" s="51"/>
      <c r="E83" s="51"/>
      <c r="F83" s="51"/>
      <c r="G83" s="51"/>
      <c r="H83" s="51"/>
      <c r="I83" s="51"/>
      <c r="J83" s="51"/>
      <c r="K83" s="51"/>
      <c r="L83" s="51"/>
      <c r="M83" s="51"/>
      <c r="N83" s="51"/>
      <c r="O83" s="51"/>
      <c r="P83" s="51"/>
      <c r="Q83" s="6"/>
      <c r="R83" s="6"/>
    </row>
    <row r="84" spans="1:18" ht="12.95" customHeight="1">
      <c r="A84" s="5"/>
      <c r="B84" s="20"/>
      <c r="C84" s="51"/>
      <c r="D84" s="51"/>
      <c r="E84" s="51"/>
      <c r="F84" s="51"/>
      <c r="G84" s="51"/>
      <c r="H84" s="51"/>
      <c r="I84" s="51"/>
      <c r="J84" s="51"/>
      <c r="K84" s="51"/>
      <c r="L84" s="51"/>
      <c r="M84" s="51"/>
      <c r="N84" s="51"/>
      <c r="O84" s="51"/>
      <c r="P84" s="51"/>
      <c r="Q84" s="6"/>
      <c r="R84" s="6"/>
    </row>
    <row r="85" spans="1:18" ht="12.95" customHeight="1">
      <c r="A85" s="5"/>
      <c r="B85" s="20"/>
      <c r="C85" s="75"/>
      <c r="D85" s="75"/>
      <c r="E85" s="75"/>
      <c r="F85" s="75"/>
      <c r="G85" s="75"/>
      <c r="H85" s="75"/>
      <c r="I85" s="75"/>
      <c r="J85" s="75"/>
      <c r="K85" s="75"/>
      <c r="L85" s="75"/>
      <c r="M85" s="75"/>
      <c r="N85" s="75"/>
      <c r="O85" s="75"/>
      <c r="P85" s="75"/>
      <c r="Q85" s="6"/>
      <c r="R85" s="6"/>
    </row>
    <row r="86" spans="1:18" ht="12.95" customHeight="1">
      <c r="A86" s="5"/>
      <c r="B86" s="136"/>
      <c r="C86" s="624" t="s">
        <v>96</v>
      </c>
      <c r="D86" s="599"/>
      <c r="E86" s="599"/>
      <c r="F86" s="599"/>
      <c r="G86" s="599"/>
      <c r="H86" s="599"/>
      <c r="I86" s="599"/>
      <c r="J86" s="599"/>
      <c r="K86" s="599"/>
      <c r="L86" s="599"/>
      <c r="M86" s="599"/>
      <c r="N86" s="599"/>
      <c r="O86" s="599"/>
      <c r="P86" s="625"/>
      <c r="Q86" s="192"/>
      <c r="R86" s="6"/>
    </row>
    <row r="87" spans="1:18" ht="12.95" customHeight="1">
      <c r="A87" s="5"/>
      <c r="B87" s="20"/>
      <c r="C87" s="60"/>
      <c r="D87" s="60"/>
      <c r="E87" s="60"/>
      <c r="F87" s="60"/>
      <c r="G87" s="60"/>
      <c r="H87" s="60"/>
      <c r="I87" s="60"/>
      <c r="J87" s="60"/>
      <c r="K87" s="60"/>
      <c r="L87" s="60"/>
      <c r="M87" s="60"/>
      <c r="N87" s="60"/>
      <c r="O87" s="194"/>
      <c r="P87" s="60"/>
      <c r="Q87" s="6"/>
      <c r="R87" s="6"/>
    </row>
    <row r="88" spans="1:18" ht="12.95" customHeight="1">
      <c r="A88" s="5"/>
      <c r="B88" s="20"/>
      <c r="C88" s="146"/>
      <c r="D88" s="195">
        <v>1.0780000000000001</v>
      </c>
      <c r="E88" s="196">
        <v>0.26</v>
      </c>
      <c r="F88" s="197">
        <v>0.13400000000000001</v>
      </c>
      <c r="G88" s="141"/>
      <c r="H88" s="198">
        <v>0.5</v>
      </c>
      <c r="I88" s="141"/>
      <c r="J88" s="199">
        <v>0.53900000000000003</v>
      </c>
      <c r="K88" s="141"/>
      <c r="L88" s="195">
        <v>100</v>
      </c>
      <c r="M88" s="196">
        <v>0</v>
      </c>
      <c r="N88" s="197">
        <v>0</v>
      </c>
      <c r="O88" s="141"/>
      <c r="P88" s="200">
        <v>53.9</v>
      </c>
      <c r="Q88" s="192"/>
      <c r="R88" s="6"/>
    </row>
    <row r="89" spans="1:18" ht="12.95" customHeight="1">
      <c r="A89" s="5"/>
      <c r="B89" s="20"/>
      <c r="C89" s="144" t="s">
        <v>112</v>
      </c>
      <c r="D89" s="195">
        <v>0.33400000000000002</v>
      </c>
      <c r="E89" s="196">
        <v>1.115</v>
      </c>
      <c r="F89" s="197">
        <v>0.14499999999999999</v>
      </c>
      <c r="G89" s="145" t="s">
        <v>73</v>
      </c>
      <c r="H89" s="198">
        <v>0</v>
      </c>
      <c r="I89" s="145" t="s">
        <v>97</v>
      </c>
      <c r="J89" s="199">
        <v>0.16700000000000001</v>
      </c>
      <c r="K89" s="145" t="s">
        <v>113</v>
      </c>
      <c r="L89" s="195">
        <v>0</v>
      </c>
      <c r="M89" s="196">
        <v>200</v>
      </c>
      <c r="N89" s="197">
        <v>0</v>
      </c>
      <c r="O89" s="145" t="s">
        <v>117</v>
      </c>
      <c r="P89" s="200">
        <v>33.4</v>
      </c>
      <c r="Q89" s="192"/>
      <c r="R89" s="6"/>
    </row>
    <row r="90" spans="1:18" ht="12.95" customHeight="1">
      <c r="A90" s="5"/>
      <c r="B90" s="20"/>
      <c r="C90" s="146"/>
      <c r="D90" s="195">
        <v>0.107</v>
      </c>
      <c r="E90" s="196">
        <v>0.36799999999999999</v>
      </c>
      <c r="F90" s="197">
        <v>1.048</v>
      </c>
      <c r="G90" s="141"/>
      <c r="H90" s="198">
        <v>0</v>
      </c>
      <c r="I90" s="141"/>
      <c r="J90" s="199">
        <v>5.3499999999999999E-2</v>
      </c>
      <c r="K90" s="141"/>
      <c r="L90" s="195">
        <v>0</v>
      </c>
      <c r="M90" s="196">
        <v>0</v>
      </c>
      <c r="N90" s="197">
        <v>150</v>
      </c>
      <c r="O90" s="141"/>
      <c r="P90" s="200">
        <v>8.0250000000000004</v>
      </c>
      <c r="Q90" s="192"/>
      <c r="R90" s="6"/>
    </row>
    <row r="91" spans="1:18" ht="12.95" customHeight="1">
      <c r="A91" s="5"/>
      <c r="B91" s="20"/>
      <c r="C91" s="148"/>
      <c r="D91" s="28"/>
      <c r="E91" s="28"/>
      <c r="F91" s="28"/>
      <c r="G91" s="148"/>
      <c r="H91" s="28"/>
      <c r="I91" s="148"/>
      <c r="J91" s="28"/>
      <c r="K91" s="148"/>
      <c r="L91" s="28"/>
      <c r="M91" s="28"/>
      <c r="N91" s="28"/>
      <c r="O91" s="148"/>
      <c r="P91" s="28"/>
      <c r="Q91" s="6"/>
      <c r="R91" s="6"/>
    </row>
    <row r="92" spans="1:18" ht="12.95" customHeight="1">
      <c r="A92" s="5"/>
      <c r="B92" s="20"/>
      <c r="C92" s="146"/>
      <c r="D92" s="195">
        <f t="shared" ref="D92:F94" si="11">D88</f>
        <v>1.0780000000000001</v>
      </c>
      <c r="E92" s="196">
        <f t="shared" si="11"/>
        <v>0.26</v>
      </c>
      <c r="F92" s="197">
        <f t="shared" si="11"/>
        <v>0.13400000000000001</v>
      </c>
      <c r="G92" s="147"/>
      <c r="H92" s="198">
        <v>0</v>
      </c>
      <c r="I92" s="141"/>
      <c r="J92" s="199">
        <v>0.104</v>
      </c>
      <c r="K92" s="141"/>
      <c r="L92" s="195">
        <v>100</v>
      </c>
      <c r="M92" s="196">
        <v>0</v>
      </c>
      <c r="N92" s="197">
        <v>0</v>
      </c>
      <c r="O92" s="141"/>
      <c r="P92" s="200">
        <v>10.4</v>
      </c>
      <c r="Q92" s="192"/>
      <c r="R92" s="6"/>
    </row>
    <row r="93" spans="1:18" ht="12.95" customHeight="1">
      <c r="A93" s="5"/>
      <c r="B93" s="20"/>
      <c r="C93" s="144" t="s">
        <v>112</v>
      </c>
      <c r="D93" s="195">
        <f t="shared" si="11"/>
        <v>0.33400000000000002</v>
      </c>
      <c r="E93" s="196">
        <f t="shared" si="11"/>
        <v>1.115</v>
      </c>
      <c r="F93" s="197">
        <f t="shared" si="11"/>
        <v>0.14499999999999999</v>
      </c>
      <c r="G93" s="145" t="s">
        <v>73</v>
      </c>
      <c r="H93" s="198">
        <v>0.4</v>
      </c>
      <c r="I93" s="145" t="s">
        <v>97</v>
      </c>
      <c r="J93" s="199">
        <v>0.44600000000000001</v>
      </c>
      <c r="K93" s="145" t="s">
        <v>113</v>
      </c>
      <c r="L93" s="195">
        <v>0</v>
      </c>
      <c r="M93" s="196">
        <v>200</v>
      </c>
      <c r="N93" s="197">
        <v>0</v>
      </c>
      <c r="O93" s="145" t="s">
        <v>117</v>
      </c>
      <c r="P93" s="200">
        <v>89.2</v>
      </c>
      <c r="Q93" s="192"/>
      <c r="R93" s="6"/>
    </row>
    <row r="94" spans="1:18" ht="12.95" customHeight="1">
      <c r="A94" s="5"/>
      <c r="B94" s="20"/>
      <c r="C94" s="146"/>
      <c r="D94" s="195">
        <f t="shared" si="11"/>
        <v>0.107</v>
      </c>
      <c r="E94" s="196">
        <f t="shared" si="11"/>
        <v>0.36799999999999999</v>
      </c>
      <c r="F94" s="197">
        <f t="shared" si="11"/>
        <v>1.048</v>
      </c>
      <c r="G94" s="147"/>
      <c r="H94" s="198">
        <v>0</v>
      </c>
      <c r="I94" s="141"/>
      <c r="J94" s="199">
        <v>0.1472</v>
      </c>
      <c r="K94" s="141"/>
      <c r="L94" s="195">
        <v>0</v>
      </c>
      <c r="M94" s="196">
        <v>0</v>
      </c>
      <c r="N94" s="197">
        <v>150</v>
      </c>
      <c r="O94" s="141"/>
      <c r="P94" s="200">
        <v>22.08</v>
      </c>
      <c r="Q94" s="192"/>
      <c r="R94" s="6"/>
    </row>
    <row r="95" spans="1:18" ht="12.95" customHeight="1">
      <c r="A95" s="5"/>
      <c r="B95" s="20"/>
      <c r="C95" s="148"/>
      <c r="D95" s="28"/>
      <c r="E95" s="28"/>
      <c r="F95" s="28"/>
      <c r="G95" s="148"/>
      <c r="H95" s="28"/>
      <c r="I95" s="148"/>
      <c r="J95" s="28"/>
      <c r="K95" s="148"/>
      <c r="L95" s="28"/>
      <c r="M95" s="28"/>
      <c r="N95" s="28"/>
      <c r="O95" s="148"/>
      <c r="P95" s="28"/>
      <c r="Q95" s="6"/>
      <c r="R95" s="6"/>
    </row>
    <row r="96" spans="1:18" ht="12.95" customHeight="1">
      <c r="A96" s="5"/>
      <c r="B96" s="20"/>
      <c r="C96" s="146"/>
      <c r="D96" s="195">
        <f t="shared" ref="D96:F98" si="12">D92</f>
        <v>1.0780000000000001</v>
      </c>
      <c r="E96" s="196">
        <f t="shared" si="12"/>
        <v>0.26</v>
      </c>
      <c r="F96" s="197">
        <f t="shared" si="12"/>
        <v>0.13400000000000001</v>
      </c>
      <c r="G96" s="141"/>
      <c r="H96" s="198">
        <v>0.5</v>
      </c>
      <c r="I96" s="141"/>
      <c r="J96" s="199">
        <v>0.53900000000000003</v>
      </c>
      <c r="K96" s="141"/>
      <c r="L96" s="195">
        <v>50</v>
      </c>
      <c r="M96" s="196">
        <v>0</v>
      </c>
      <c r="N96" s="197">
        <v>0</v>
      </c>
      <c r="O96" s="141"/>
      <c r="P96" s="200">
        <v>26.95</v>
      </c>
      <c r="Q96" s="192"/>
      <c r="R96" s="6"/>
    </row>
    <row r="97" spans="1:18" ht="12.95" customHeight="1">
      <c r="A97" s="5"/>
      <c r="B97" s="20"/>
      <c r="C97" s="144" t="s">
        <v>112</v>
      </c>
      <c r="D97" s="195">
        <f t="shared" si="12"/>
        <v>0.33400000000000002</v>
      </c>
      <c r="E97" s="196">
        <f t="shared" si="12"/>
        <v>1.115</v>
      </c>
      <c r="F97" s="197">
        <f t="shared" si="12"/>
        <v>0.14499999999999999</v>
      </c>
      <c r="G97" s="145" t="s">
        <v>73</v>
      </c>
      <c r="H97" s="198">
        <v>0</v>
      </c>
      <c r="I97" s="145" t="s">
        <v>97</v>
      </c>
      <c r="J97" s="199">
        <v>0.16700000000000001</v>
      </c>
      <c r="K97" s="145" t="s">
        <v>115</v>
      </c>
      <c r="L97" s="195">
        <v>0</v>
      </c>
      <c r="M97" s="196">
        <v>100</v>
      </c>
      <c r="N97" s="197">
        <v>0</v>
      </c>
      <c r="O97" s="145" t="s">
        <v>118</v>
      </c>
      <c r="P97" s="200">
        <v>16.7</v>
      </c>
      <c r="Q97" s="192"/>
      <c r="R97" s="6"/>
    </row>
    <row r="98" spans="1:18" ht="12.95" customHeight="1">
      <c r="A98" s="5"/>
      <c r="B98" s="20"/>
      <c r="C98" s="146"/>
      <c r="D98" s="195">
        <f t="shared" si="12"/>
        <v>0.107</v>
      </c>
      <c r="E98" s="196">
        <f t="shared" si="12"/>
        <v>0.36799999999999999</v>
      </c>
      <c r="F98" s="197">
        <f t="shared" si="12"/>
        <v>1.048</v>
      </c>
      <c r="G98" s="141"/>
      <c r="H98" s="198">
        <v>0</v>
      </c>
      <c r="I98" s="141"/>
      <c r="J98" s="199">
        <v>5.3499999999999999E-2</v>
      </c>
      <c r="K98" s="141"/>
      <c r="L98" s="195">
        <v>0</v>
      </c>
      <c r="M98" s="196">
        <v>0</v>
      </c>
      <c r="N98" s="197">
        <v>0</v>
      </c>
      <c r="O98" s="141"/>
      <c r="P98" s="200">
        <v>0</v>
      </c>
      <c r="Q98" s="192"/>
      <c r="R98" s="6"/>
    </row>
    <row r="99" spans="1:18" ht="12.95" customHeight="1">
      <c r="A99" s="5"/>
      <c r="B99" s="20"/>
      <c r="C99" s="148"/>
      <c r="D99" s="28"/>
      <c r="E99" s="28"/>
      <c r="F99" s="28"/>
      <c r="G99" s="148"/>
      <c r="H99" s="28"/>
      <c r="I99" s="148"/>
      <c r="J99" s="28"/>
      <c r="K99" s="148"/>
      <c r="L99" s="28"/>
      <c r="M99" s="28"/>
      <c r="N99" s="28"/>
      <c r="O99" s="148"/>
      <c r="P99" s="28"/>
      <c r="Q99" s="6"/>
      <c r="R99" s="6"/>
    </row>
    <row r="100" spans="1:18" ht="12.95" customHeight="1">
      <c r="A100" s="5"/>
      <c r="B100" s="20"/>
      <c r="C100" s="146"/>
      <c r="D100" s="195">
        <f t="shared" ref="D100:F102" si="13">D96</f>
        <v>1.0780000000000001</v>
      </c>
      <c r="E100" s="196">
        <f t="shared" si="13"/>
        <v>0.26</v>
      </c>
      <c r="F100" s="197">
        <f t="shared" si="13"/>
        <v>0.13400000000000001</v>
      </c>
      <c r="G100" s="147"/>
      <c r="H100" s="198">
        <v>0</v>
      </c>
      <c r="I100" s="141"/>
      <c r="J100" s="199">
        <v>0.104</v>
      </c>
      <c r="K100" s="141"/>
      <c r="L100" s="195">
        <v>50</v>
      </c>
      <c r="M100" s="196">
        <v>0</v>
      </c>
      <c r="N100" s="197">
        <v>0</v>
      </c>
      <c r="O100" s="141"/>
      <c r="P100" s="200">
        <v>5.2</v>
      </c>
      <c r="Q100" s="192"/>
      <c r="R100" s="6"/>
    </row>
    <row r="101" spans="1:18" ht="12.95" customHeight="1">
      <c r="A101" s="5"/>
      <c r="B101" s="20"/>
      <c r="C101" s="144" t="s">
        <v>112</v>
      </c>
      <c r="D101" s="195">
        <f t="shared" si="13"/>
        <v>0.33400000000000002</v>
      </c>
      <c r="E101" s="196">
        <f t="shared" si="13"/>
        <v>1.115</v>
      </c>
      <c r="F101" s="197">
        <f t="shared" si="13"/>
        <v>0.14499999999999999</v>
      </c>
      <c r="G101" s="145" t="s">
        <v>73</v>
      </c>
      <c r="H101" s="198">
        <v>0.4</v>
      </c>
      <c r="I101" s="145" t="s">
        <v>97</v>
      </c>
      <c r="J101" s="199">
        <v>0.44600000000000001</v>
      </c>
      <c r="K101" s="145" t="s">
        <v>115</v>
      </c>
      <c r="L101" s="195">
        <v>0</v>
      </c>
      <c r="M101" s="196">
        <v>100</v>
      </c>
      <c r="N101" s="197">
        <v>0</v>
      </c>
      <c r="O101" s="145" t="s">
        <v>118</v>
      </c>
      <c r="P101" s="200">
        <v>44.6</v>
      </c>
      <c r="Q101" s="192"/>
      <c r="R101" s="6"/>
    </row>
    <row r="102" spans="1:18" ht="12.95" customHeight="1">
      <c r="A102" s="5"/>
      <c r="B102" s="20"/>
      <c r="C102" s="146"/>
      <c r="D102" s="195">
        <f t="shared" si="13"/>
        <v>0.107</v>
      </c>
      <c r="E102" s="196">
        <f t="shared" si="13"/>
        <v>0.36799999999999999</v>
      </c>
      <c r="F102" s="197">
        <f t="shared" si="13"/>
        <v>1.048</v>
      </c>
      <c r="G102" s="147"/>
      <c r="H102" s="198">
        <v>0</v>
      </c>
      <c r="I102" s="141"/>
      <c r="J102" s="199">
        <v>0.1472</v>
      </c>
      <c r="K102" s="141"/>
      <c r="L102" s="195">
        <v>0</v>
      </c>
      <c r="M102" s="196">
        <v>0</v>
      </c>
      <c r="N102" s="197">
        <v>0</v>
      </c>
      <c r="O102" s="141"/>
      <c r="P102" s="200">
        <v>0</v>
      </c>
      <c r="Q102" s="192"/>
      <c r="R102" s="6"/>
    </row>
    <row r="103" spans="1:18" ht="12.95" customHeight="1">
      <c r="A103" s="5"/>
      <c r="B103" s="20"/>
      <c r="C103" s="51"/>
      <c r="D103" s="51"/>
      <c r="E103" s="51"/>
      <c r="F103" s="51"/>
      <c r="G103" s="51"/>
      <c r="H103" s="51"/>
      <c r="I103" s="51"/>
      <c r="J103" s="51"/>
      <c r="K103" s="51"/>
      <c r="L103" s="51"/>
      <c r="M103" s="51"/>
      <c r="N103" s="51"/>
      <c r="O103" s="51"/>
      <c r="P103" s="51"/>
      <c r="Q103" s="6"/>
      <c r="R103" s="6"/>
    </row>
    <row r="104" spans="1:18" ht="12.95" customHeight="1">
      <c r="A104" s="5"/>
      <c r="B104" s="20"/>
      <c r="C104" s="51"/>
      <c r="D104" s="51"/>
      <c r="E104" s="51"/>
      <c r="F104" s="51"/>
      <c r="G104" s="51"/>
      <c r="H104" s="51"/>
      <c r="I104" s="51"/>
      <c r="J104" s="51"/>
      <c r="K104" s="51"/>
      <c r="L104" s="51"/>
      <c r="M104" s="51"/>
      <c r="N104" s="51"/>
      <c r="O104" s="51"/>
      <c r="P104" s="51"/>
      <c r="Q104" s="6"/>
      <c r="R104" s="6"/>
    </row>
    <row r="105" spans="1:18" ht="12.95" customHeight="1">
      <c r="A105" s="5"/>
      <c r="B105" s="20"/>
      <c r="C105" s="48" t="s">
        <v>119</v>
      </c>
      <c r="D105" s="51"/>
      <c r="E105" s="51"/>
      <c r="F105" s="51"/>
      <c r="G105" s="51"/>
      <c r="H105" s="51"/>
      <c r="I105" s="51"/>
      <c r="J105" s="51"/>
      <c r="K105" s="51"/>
      <c r="L105" s="51"/>
      <c r="M105" s="51"/>
      <c r="N105" s="51"/>
      <c r="O105" s="51"/>
      <c r="P105" s="51"/>
      <c r="Q105" s="6"/>
      <c r="R105" s="6"/>
    </row>
    <row r="106" spans="1:18" ht="12.95" customHeight="1">
      <c r="A106" s="5"/>
      <c r="B106" s="20"/>
      <c r="C106" s="51"/>
      <c r="D106" s="51"/>
      <c r="E106" s="51"/>
      <c r="F106" s="51"/>
      <c r="G106" s="51"/>
      <c r="H106" s="51"/>
      <c r="I106" s="51"/>
      <c r="J106" s="51"/>
      <c r="K106" s="51"/>
      <c r="L106" s="51"/>
      <c r="M106" s="51"/>
      <c r="N106" s="51"/>
      <c r="O106" s="51"/>
      <c r="P106" s="51"/>
      <c r="Q106" s="6"/>
      <c r="R106" s="6"/>
    </row>
    <row r="107" spans="1:18" ht="12.95" customHeight="1">
      <c r="A107" s="5"/>
      <c r="B107" s="20"/>
      <c r="C107" s="51"/>
      <c r="D107" s="51"/>
      <c r="E107" s="51"/>
      <c r="F107" s="51"/>
      <c r="G107" s="51"/>
      <c r="H107" s="51"/>
      <c r="I107" s="51"/>
      <c r="J107" s="51"/>
      <c r="K107" s="51"/>
      <c r="L107" s="51"/>
      <c r="M107" s="51"/>
      <c r="N107" s="51"/>
      <c r="O107" s="51"/>
      <c r="P107" s="51"/>
      <c r="Q107" s="6"/>
      <c r="R107" s="6"/>
    </row>
    <row r="108" spans="1:18" ht="12.95" customHeight="1">
      <c r="A108" s="5"/>
      <c r="B108" s="20"/>
      <c r="C108" s="640" t="s">
        <v>120</v>
      </c>
      <c r="D108" s="641"/>
      <c r="E108" s="639" t="s">
        <v>100</v>
      </c>
      <c r="F108" s="638"/>
      <c r="G108" s="638"/>
      <c r="H108" s="638"/>
      <c r="I108" s="638"/>
      <c r="J108" s="638"/>
      <c r="K108" s="638"/>
      <c r="L108" s="638"/>
      <c r="M108" s="51"/>
      <c r="N108" s="51"/>
      <c r="O108" s="51"/>
      <c r="P108" s="51"/>
      <c r="Q108" s="6"/>
      <c r="R108" s="6"/>
    </row>
    <row r="109" spans="1:18" ht="12.95" customHeight="1">
      <c r="A109" s="5"/>
      <c r="B109" s="20"/>
      <c r="C109" s="634" t="s">
        <v>23</v>
      </c>
      <c r="D109" s="634" t="s">
        <v>86</v>
      </c>
      <c r="E109" s="632" t="s">
        <v>101</v>
      </c>
      <c r="F109" s="633"/>
      <c r="G109" s="633"/>
      <c r="H109" s="634" t="s">
        <v>121</v>
      </c>
      <c r="I109" s="632" t="s">
        <v>103</v>
      </c>
      <c r="J109" s="633"/>
      <c r="K109" s="633"/>
      <c r="L109" s="634" t="s">
        <v>122</v>
      </c>
      <c r="M109" s="51"/>
      <c r="N109" s="51"/>
      <c r="O109" s="51"/>
      <c r="P109" s="51"/>
      <c r="Q109" s="6"/>
      <c r="R109" s="6"/>
    </row>
    <row r="110" spans="1:18" ht="12.95" customHeight="1">
      <c r="A110" s="5"/>
      <c r="B110" s="20"/>
      <c r="C110" s="631"/>
      <c r="D110" s="631"/>
      <c r="E110" s="113" t="s">
        <v>33</v>
      </c>
      <c r="F110" s="113" t="s">
        <v>34</v>
      </c>
      <c r="G110" s="113" t="s">
        <v>35</v>
      </c>
      <c r="H110" s="631"/>
      <c r="I110" s="113" t="s">
        <v>33</v>
      </c>
      <c r="J110" s="113" t="s">
        <v>34</v>
      </c>
      <c r="K110" s="113" t="s">
        <v>35</v>
      </c>
      <c r="L110" s="631"/>
      <c r="M110" s="51"/>
      <c r="N110" s="51"/>
      <c r="O110" s="51"/>
      <c r="P110" s="51"/>
      <c r="Q110" s="6"/>
      <c r="R110" s="6"/>
    </row>
    <row r="111" spans="1:18" ht="12.95" customHeight="1">
      <c r="A111" s="5"/>
      <c r="B111" s="20"/>
      <c r="C111" s="164" t="s">
        <v>24</v>
      </c>
      <c r="D111" s="165">
        <f t="shared" ref="D111:D117" si="14">H111+L111</f>
        <v>449.70699999999999</v>
      </c>
      <c r="E111" s="125">
        <f>SUM(E112:E114)</f>
        <v>38.130000000000003</v>
      </c>
      <c r="F111" s="125">
        <f>SUM(F112:F114)</f>
        <v>60.84</v>
      </c>
      <c r="G111" s="125">
        <f>SUM(G112:G114)</f>
        <v>133.732</v>
      </c>
      <c r="H111" s="125">
        <f t="shared" ref="H111:H118" si="15">SUM(E111:G111)</f>
        <v>232.702</v>
      </c>
      <c r="I111" s="125">
        <f>SUM(I112:I114)</f>
        <v>95.325000000000003</v>
      </c>
      <c r="J111" s="125">
        <f>SUM(J112:J114)</f>
        <v>121.68</v>
      </c>
      <c r="K111" s="201">
        <v>0</v>
      </c>
      <c r="L111" s="125">
        <f t="shared" ref="L111:L118" si="16">I111+J111</f>
        <v>217.005</v>
      </c>
      <c r="M111" s="51"/>
      <c r="N111" s="51"/>
      <c r="O111" s="51"/>
      <c r="P111" s="51"/>
      <c r="Q111" s="6"/>
      <c r="R111" s="6"/>
    </row>
    <row r="112" spans="1:18" ht="12.95" customHeight="1">
      <c r="A112" s="5"/>
      <c r="B112" s="20"/>
      <c r="C112" s="167" t="s">
        <v>123</v>
      </c>
      <c r="D112" s="168">
        <f t="shared" si="14"/>
        <v>100.038</v>
      </c>
      <c r="E112" s="119">
        <f>P59</f>
        <v>21.56</v>
      </c>
      <c r="F112" s="119">
        <f>P63</f>
        <v>5.2</v>
      </c>
      <c r="G112" s="119">
        <f>P67</f>
        <v>8.9779999999999998</v>
      </c>
      <c r="H112" s="119">
        <f t="shared" si="15"/>
        <v>35.738</v>
      </c>
      <c r="I112" s="119">
        <f>P88</f>
        <v>53.9</v>
      </c>
      <c r="J112" s="119">
        <f>P92</f>
        <v>10.4</v>
      </c>
      <c r="K112" s="202">
        <v>0</v>
      </c>
      <c r="L112" s="119">
        <f t="shared" si="16"/>
        <v>64.3</v>
      </c>
      <c r="M112" s="51"/>
      <c r="N112" s="51"/>
      <c r="O112" s="51"/>
      <c r="P112" s="51"/>
      <c r="Q112" s="6"/>
      <c r="R112" s="6"/>
    </row>
    <row r="113" spans="1:18" ht="12.95" customHeight="1">
      <c r="A113" s="5"/>
      <c r="B113" s="20"/>
      <c r="C113" s="171" t="s">
        <v>34</v>
      </c>
      <c r="D113" s="172">
        <f t="shared" si="14"/>
        <v>199.99</v>
      </c>
      <c r="E113" s="123">
        <f>P60</f>
        <v>13.36</v>
      </c>
      <c r="F113" s="123">
        <f>P64</f>
        <v>44.6</v>
      </c>
      <c r="G113" s="123">
        <f>P68</f>
        <v>19.43</v>
      </c>
      <c r="H113" s="123">
        <f t="shared" si="15"/>
        <v>77.39</v>
      </c>
      <c r="I113" s="123">
        <f>P89</f>
        <v>33.4</v>
      </c>
      <c r="J113" s="123">
        <f>P93</f>
        <v>89.2</v>
      </c>
      <c r="K113" s="203">
        <v>0</v>
      </c>
      <c r="L113" s="123">
        <f t="shared" si="16"/>
        <v>122.6</v>
      </c>
      <c r="M113" s="51"/>
      <c r="N113" s="51"/>
      <c r="O113" s="51"/>
      <c r="P113" s="51"/>
      <c r="Q113" s="6"/>
      <c r="R113" s="6"/>
    </row>
    <row r="114" spans="1:18" ht="12.95" customHeight="1">
      <c r="A114" s="5"/>
      <c r="B114" s="20"/>
      <c r="C114" s="164" t="s">
        <v>35</v>
      </c>
      <c r="D114" s="165">
        <f t="shared" si="14"/>
        <v>149.679</v>
      </c>
      <c r="E114" s="125">
        <f>P61</f>
        <v>3.21</v>
      </c>
      <c r="F114" s="125">
        <f>P65</f>
        <v>11.04</v>
      </c>
      <c r="G114" s="125">
        <f>P69</f>
        <v>105.324</v>
      </c>
      <c r="H114" s="125">
        <f t="shared" si="15"/>
        <v>119.574</v>
      </c>
      <c r="I114" s="125">
        <f>P90</f>
        <v>8.0250000000000004</v>
      </c>
      <c r="J114" s="125">
        <f>P94</f>
        <v>22.08</v>
      </c>
      <c r="K114" s="201">
        <v>0</v>
      </c>
      <c r="L114" s="125">
        <f t="shared" si="16"/>
        <v>30.104999999999997</v>
      </c>
      <c r="M114" s="51"/>
      <c r="N114" s="51"/>
      <c r="O114" s="51"/>
      <c r="P114" s="51"/>
      <c r="Q114" s="6"/>
      <c r="R114" s="6"/>
    </row>
    <row r="115" spans="1:18" ht="12.95" customHeight="1">
      <c r="A115" s="5"/>
      <c r="B115" s="20"/>
      <c r="C115" s="176" t="s">
        <v>25</v>
      </c>
      <c r="D115" s="177">
        <f t="shared" si="14"/>
        <v>150.01400000000001</v>
      </c>
      <c r="E115" s="204">
        <f>SUM(E116:E117)</f>
        <v>17.46</v>
      </c>
      <c r="F115" s="204">
        <f>SUM(F116:F117)</f>
        <v>24.900000000000002</v>
      </c>
      <c r="G115" s="204">
        <f>SUM(G116:G117)</f>
        <v>14.204000000000001</v>
      </c>
      <c r="H115" s="204">
        <f t="shared" si="15"/>
        <v>56.564</v>
      </c>
      <c r="I115" s="204">
        <f>SUM(I116:I117)</f>
        <v>43.65</v>
      </c>
      <c r="J115" s="204">
        <f>SUM(J116:J117)</f>
        <v>49.800000000000004</v>
      </c>
      <c r="K115" s="205">
        <v>0</v>
      </c>
      <c r="L115" s="204">
        <f t="shared" si="16"/>
        <v>93.45</v>
      </c>
      <c r="M115" s="51"/>
      <c r="N115" s="51"/>
      <c r="O115" s="51"/>
      <c r="P115" s="51"/>
      <c r="Q115" s="6"/>
      <c r="R115" s="6"/>
    </row>
    <row r="116" spans="1:18" ht="12.95" customHeight="1">
      <c r="A116" s="5"/>
      <c r="B116" s="20"/>
      <c r="C116" s="167" t="s">
        <v>33</v>
      </c>
      <c r="D116" s="168">
        <f t="shared" si="14"/>
        <v>50.018999999999998</v>
      </c>
      <c r="E116" s="119">
        <f>P72</f>
        <v>10.78</v>
      </c>
      <c r="F116" s="119">
        <f>P76</f>
        <v>2.6</v>
      </c>
      <c r="G116" s="119">
        <f>P80</f>
        <v>4.4889999999999999</v>
      </c>
      <c r="H116" s="119">
        <f t="shared" si="15"/>
        <v>17.869</v>
      </c>
      <c r="I116" s="119">
        <f>P96</f>
        <v>26.95</v>
      </c>
      <c r="J116" s="119">
        <f>P100</f>
        <v>5.2</v>
      </c>
      <c r="K116" s="202">
        <v>0</v>
      </c>
      <c r="L116" s="119">
        <f t="shared" si="16"/>
        <v>32.15</v>
      </c>
      <c r="M116" s="51"/>
      <c r="N116" s="51"/>
      <c r="O116" s="51"/>
      <c r="P116" s="51"/>
      <c r="Q116" s="6"/>
      <c r="R116" s="6"/>
    </row>
    <row r="117" spans="1:18" ht="12.95" customHeight="1">
      <c r="A117" s="5"/>
      <c r="B117" s="20"/>
      <c r="C117" s="164" t="s">
        <v>34</v>
      </c>
      <c r="D117" s="165">
        <f t="shared" si="14"/>
        <v>99.995000000000005</v>
      </c>
      <c r="E117" s="125">
        <f>P73</f>
        <v>6.68</v>
      </c>
      <c r="F117" s="125">
        <f>P77</f>
        <v>22.3</v>
      </c>
      <c r="G117" s="125">
        <f>P81</f>
        <v>9.7149999999999999</v>
      </c>
      <c r="H117" s="125">
        <f t="shared" si="15"/>
        <v>38.695</v>
      </c>
      <c r="I117" s="125">
        <f>P97</f>
        <v>16.7</v>
      </c>
      <c r="J117" s="125">
        <f>P101</f>
        <v>44.6</v>
      </c>
      <c r="K117" s="201">
        <v>0</v>
      </c>
      <c r="L117" s="125">
        <f t="shared" si="16"/>
        <v>61.3</v>
      </c>
      <c r="M117" s="51"/>
      <c r="N117" s="51"/>
      <c r="O117" s="51"/>
      <c r="P117" s="51"/>
      <c r="Q117" s="6"/>
      <c r="R117" s="6"/>
    </row>
    <row r="118" spans="1:18" ht="12.95" customHeight="1">
      <c r="A118" s="5"/>
      <c r="B118" s="20"/>
      <c r="C118" s="155" t="s">
        <v>87</v>
      </c>
      <c r="D118" s="180">
        <f>D111+D115</f>
        <v>599.721</v>
      </c>
      <c r="E118" s="129">
        <f>E111+E115</f>
        <v>55.59</v>
      </c>
      <c r="F118" s="129">
        <f>F111+F115</f>
        <v>85.740000000000009</v>
      </c>
      <c r="G118" s="129">
        <f>G111+G115</f>
        <v>147.93600000000001</v>
      </c>
      <c r="H118" s="129">
        <f t="shared" si="15"/>
        <v>289.26600000000002</v>
      </c>
      <c r="I118" s="129">
        <f>I111+I115</f>
        <v>138.97499999999999</v>
      </c>
      <c r="J118" s="129">
        <f>J111+J115</f>
        <v>171.48000000000002</v>
      </c>
      <c r="K118" s="206">
        <v>0</v>
      </c>
      <c r="L118" s="129">
        <f t="shared" si="16"/>
        <v>310.45500000000004</v>
      </c>
      <c r="M118" s="51"/>
      <c r="N118" s="51"/>
      <c r="O118" s="51"/>
      <c r="P118" s="51"/>
      <c r="Q118" s="6"/>
      <c r="R118" s="6"/>
    </row>
    <row r="119" spans="1:18" ht="12.95" customHeight="1">
      <c r="A119" s="5"/>
      <c r="B119" s="20"/>
      <c r="C119" s="207"/>
      <c r="D119" s="207"/>
      <c r="E119" s="207"/>
      <c r="F119" s="207"/>
      <c r="G119" s="207"/>
      <c r="H119" s="207"/>
      <c r="I119" s="207"/>
      <c r="J119" s="132"/>
      <c r="K119" s="132"/>
      <c r="L119" s="132"/>
      <c r="M119" s="6"/>
      <c r="N119" s="6"/>
      <c r="O119" s="6"/>
      <c r="P119" s="6"/>
      <c r="Q119" s="6"/>
      <c r="R119" s="6"/>
    </row>
    <row r="120" spans="1:18" s="580" customFormat="1" ht="15.75" customHeight="1">
      <c r="A120" s="5"/>
      <c r="B120" s="585" t="s">
        <v>14</v>
      </c>
      <c r="C120" s="585"/>
      <c r="D120" s="585"/>
      <c r="E120" s="585"/>
      <c r="F120" s="585"/>
      <c r="G120" s="585"/>
      <c r="H120" s="585"/>
      <c r="I120" s="586" t="s">
        <v>15</v>
      </c>
      <c r="J120" s="586"/>
      <c r="K120" s="586"/>
      <c r="L120" s="586"/>
      <c r="M120" s="586"/>
      <c r="N120" s="586"/>
      <c r="O120" s="586"/>
      <c r="P120" s="586"/>
      <c r="Q120" s="582"/>
      <c r="R120" s="6"/>
    </row>
    <row r="121" spans="1:18" s="580" customFormat="1" ht="12.75" customHeight="1"/>
  </sheetData>
  <mergeCells count="27">
    <mergeCell ref="B120:H120"/>
    <mergeCell ref="I120:P120"/>
    <mergeCell ref="C26:G26"/>
    <mergeCell ref="C22:I22"/>
    <mergeCell ref="C29:D29"/>
    <mergeCell ref="E29:L29"/>
    <mergeCell ref="D30:D31"/>
    <mergeCell ref="E30:G30"/>
    <mergeCell ref="H30:H31"/>
    <mergeCell ref="C108:D108"/>
    <mergeCell ref="I109:K109"/>
    <mergeCell ref="L109:L110"/>
    <mergeCell ref="I30:K30"/>
    <mergeCell ref="L30:L31"/>
    <mergeCell ref="C30:C31"/>
    <mergeCell ref="E108:L108"/>
    <mergeCell ref="B7:H7"/>
    <mergeCell ref="C10:I10"/>
    <mergeCell ref="B20:O20"/>
    <mergeCell ref="I7:M7"/>
    <mergeCell ref="N7:P7"/>
    <mergeCell ref="C109:C110"/>
    <mergeCell ref="D109:D110"/>
    <mergeCell ref="E109:G109"/>
    <mergeCell ref="H109:H110"/>
    <mergeCell ref="C57:P57"/>
    <mergeCell ref="C86:P86"/>
  </mergeCells>
  <hyperlinks>
    <hyperlink ref="P4" location="Índice!A1" display="Volver al índice" xr:uid="{00000000-0004-0000-0600-000001000000}"/>
    <hyperlink ref="B4" location="Ejercicios!A1" display="Volver a ejercicios" xr:uid="{3BF506E4-86FB-48F3-A888-C7519A693E12}"/>
  </hyperlinks>
  <pageMargins left="0.75" right="0.75" top="1" bottom="1" header="0.5" footer="0.5"/>
  <pageSetup scale="76" orientation="landscape"/>
  <headerFooter>
    <oddFooter>&amp;R&amp;"Arial,Regular"&amp;10&amp;K000000Rta_14.4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6"/>
  <sheetViews>
    <sheetView showGridLines="0" topLeftCell="A9" workbookViewId="0">
      <selection activeCell="B38" sqref="B38"/>
    </sheetView>
  </sheetViews>
  <sheetFormatPr baseColWidth="10" defaultColWidth="8.85546875" defaultRowHeight="12.75" customHeight="1"/>
  <cols>
    <col min="1" max="1" width="8.85546875" style="1" customWidth="1"/>
    <col min="2" max="2" width="5.42578125" style="1" customWidth="1"/>
    <col min="3" max="3" width="10.42578125" style="1" customWidth="1"/>
    <col min="4" max="4" width="11.42578125" style="1" customWidth="1"/>
    <col min="5" max="5" width="10" style="1" customWidth="1"/>
    <col min="6" max="6" width="11.42578125" style="1" customWidth="1"/>
    <col min="7" max="7" width="12.42578125" style="1" customWidth="1"/>
    <col min="8" max="13" width="8.85546875" style="1" customWidth="1"/>
    <col min="14" max="14" width="18.140625" style="580" customWidth="1"/>
    <col min="15" max="15" width="8.85546875" style="580" customWidth="1"/>
    <col min="16" max="16384" width="8.85546875" style="1"/>
  </cols>
  <sheetData>
    <row r="1" spans="1:14" ht="13.7" customHeight="1">
      <c r="A1" s="2"/>
      <c r="B1" s="3"/>
      <c r="C1" s="3"/>
      <c r="D1" s="3"/>
      <c r="E1" s="3"/>
      <c r="F1" s="3"/>
      <c r="G1" s="3"/>
      <c r="H1" s="3"/>
      <c r="I1" s="3"/>
      <c r="J1" s="3"/>
      <c r="K1" s="3"/>
      <c r="L1" s="3"/>
      <c r="M1" s="3"/>
      <c r="N1" s="3"/>
    </row>
    <row r="2" spans="1:14" ht="13.7" customHeight="1">
      <c r="A2" s="5"/>
      <c r="B2" s="6"/>
      <c r="C2" s="6"/>
      <c r="D2" s="6"/>
      <c r="E2" s="9"/>
      <c r="F2" s="9"/>
      <c r="G2" s="9"/>
      <c r="H2" s="9"/>
      <c r="I2" s="9"/>
      <c r="J2" s="6"/>
      <c r="K2" s="6"/>
      <c r="L2" s="88"/>
      <c r="M2" s="8" t="s">
        <v>1</v>
      </c>
      <c r="N2" s="6"/>
    </row>
    <row r="3" spans="1:14" ht="13.7" customHeight="1">
      <c r="A3" s="5"/>
      <c r="B3" s="6"/>
      <c r="C3" s="6"/>
      <c r="D3" s="6"/>
      <c r="E3" s="6"/>
      <c r="F3" s="6"/>
      <c r="G3" s="6"/>
      <c r="H3" s="6"/>
      <c r="I3" s="6"/>
      <c r="J3" s="6"/>
      <c r="K3" s="6"/>
      <c r="L3" s="88"/>
      <c r="M3" s="88"/>
      <c r="N3" s="6"/>
    </row>
    <row r="4" spans="1:14" ht="13.7" customHeight="1">
      <c r="A4" s="5"/>
      <c r="B4" s="575" t="s">
        <v>389</v>
      </c>
      <c r="C4" s="6"/>
      <c r="D4" s="6"/>
      <c r="E4" s="6"/>
      <c r="F4" s="6"/>
      <c r="G4" s="6"/>
      <c r="H4" s="6"/>
      <c r="I4" s="6"/>
      <c r="J4" s="6"/>
      <c r="K4" s="6"/>
      <c r="L4" s="208"/>
      <c r="M4" s="576" t="s">
        <v>373</v>
      </c>
      <c r="N4" s="30"/>
    </row>
    <row r="5" spans="1:14" ht="12.75" customHeight="1">
      <c r="A5" s="5"/>
      <c r="B5" s="89"/>
      <c r="C5" s="6"/>
      <c r="D5" s="6"/>
      <c r="E5" s="6"/>
      <c r="F5" s="6"/>
      <c r="G5" s="6"/>
      <c r="H5" s="6"/>
      <c r="I5" s="6"/>
      <c r="J5" s="6"/>
      <c r="K5" s="6"/>
      <c r="L5" s="208"/>
      <c r="M5" s="29"/>
      <c r="N5" s="30"/>
    </row>
    <row r="6" spans="1:14" ht="12.75" customHeight="1">
      <c r="A6" s="5"/>
      <c r="B6" s="106"/>
      <c r="C6" s="6"/>
      <c r="D6" s="6"/>
      <c r="E6" s="6"/>
      <c r="F6" s="6"/>
      <c r="G6" s="6"/>
      <c r="H6" s="6"/>
      <c r="I6" s="6"/>
      <c r="J6" s="6"/>
      <c r="K6" s="6"/>
      <c r="L6" s="6"/>
      <c r="M6" s="30"/>
      <c r="N6" s="30"/>
    </row>
    <row r="7" spans="1:14" ht="18.75" customHeight="1">
      <c r="A7" s="5"/>
      <c r="B7" s="585" t="s">
        <v>65</v>
      </c>
      <c r="C7" s="585"/>
      <c r="D7" s="585"/>
      <c r="E7" s="585"/>
      <c r="F7" s="585"/>
      <c r="G7" s="585"/>
      <c r="H7" s="586"/>
      <c r="I7" s="586"/>
      <c r="J7" s="586"/>
      <c r="K7" s="586"/>
      <c r="L7" s="586"/>
      <c r="M7" s="586"/>
      <c r="N7" s="30"/>
    </row>
    <row r="8" spans="1:14" ht="12.75" customHeight="1">
      <c r="A8" s="5"/>
      <c r="B8" s="106"/>
      <c r="C8" s="6"/>
      <c r="D8" s="6"/>
      <c r="E8" s="6"/>
      <c r="F8" s="6"/>
      <c r="G8" s="6"/>
      <c r="H8" s="6"/>
      <c r="I8" s="6"/>
      <c r="J8" s="6"/>
      <c r="K8" s="6"/>
      <c r="L8" s="6"/>
      <c r="M8" s="30"/>
      <c r="N8" s="30"/>
    </row>
    <row r="9" spans="1:14" ht="12.75" customHeight="1">
      <c r="A9" s="5"/>
      <c r="B9" s="106"/>
      <c r="C9" s="6"/>
      <c r="D9" s="6"/>
      <c r="E9" s="6"/>
      <c r="F9" s="6"/>
      <c r="G9" s="6"/>
      <c r="H9" s="6"/>
      <c r="I9" s="6"/>
      <c r="J9" s="6"/>
      <c r="K9" s="6"/>
      <c r="L9" s="6"/>
      <c r="M9" s="30"/>
      <c r="N9" s="30"/>
    </row>
    <row r="10" spans="1:14" ht="13.7" customHeight="1">
      <c r="A10" s="5"/>
      <c r="B10" s="24" t="s">
        <v>124</v>
      </c>
      <c r="C10" s="602" t="s">
        <v>30</v>
      </c>
      <c r="D10" s="603"/>
      <c r="E10" s="603"/>
      <c r="F10" s="603"/>
      <c r="G10" s="603"/>
      <c r="H10" s="603"/>
      <c r="I10" s="603"/>
      <c r="J10" s="6"/>
      <c r="K10" s="6"/>
      <c r="L10" s="6"/>
      <c r="M10" s="30"/>
      <c r="N10" s="30"/>
    </row>
    <row r="11" spans="1:14" ht="13.7" customHeight="1">
      <c r="A11" s="5"/>
      <c r="B11" s="106"/>
      <c r="C11" s="54"/>
      <c r="D11" s="54"/>
      <c r="E11" s="54"/>
      <c r="F11" s="54"/>
      <c r="G11" s="54"/>
      <c r="H11" s="54"/>
      <c r="I11" s="54"/>
      <c r="J11" s="6"/>
      <c r="K11" s="6"/>
      <c r="L11" s="6"/>
      <c r="M11" s="30"/>
      <c r="N11" s="30"/>
    </row>
    <row r="12" spans="1:14" ht="13.7" customHeight="1">
      <c r="A12" s="5"/>
      <c r="B12" s="106"/>
      <c r="C12" s="55"/>
      <c r="D12" s="55"/>
      <c r="E12" s="55"/>
      <c r="F12" s="55"/>
      <c r="G12" s="55"/>
      <c r="H12" s="20"/>
      <c r="I12" s="54"/>
      <c r="J12" s="6"/>
      <c r="K12" s="6"/>
      <c r="L12" s="6"/>
      <c r="M12" s="30"/>
      <c r="N12" s="30"/>
    </row>
    <row r="13" spans="1:14" ht="13.7" customHeight="1">
      <c r="A13" s="5"/>
      <c r="B13" s="106"/>
      <c r="C13" s="598" t="s">
        <v>31</v>
      </c>
      <c r="D13" s="599"/>
      <c r="E13" s="599"/>
      <c r="F13" s="599"/>
      <c r="G13" s="599"/>
      <c r="H13" s="20"/>
      <c r="I13" s="54"/>
      <c r="J13" s="6"/>
      <c r="K13" s="6"/>
      <c r="L13" s="6"/>
      <c r="M13" s="30"/>
      <c r="N13" s="30"/>
    </row>
    <row r="14" spans="1:14" ht="13.7" customHeight="1">
      <c r="A14" s="5"/>
      <c r="B14" s="106"/>
      <c r="C14" s="57" t="s">
        <v>32</v>
      </c>
      <c r="D14" s="58"/>
      <c r="E14" s="56" t="s">
        <v>33</v>
      </c>
      <c r="F14" s="56" t="s">
        <v>34</v>
      </c>
      <c r="G14" s="56" t="s">
        <v>35</v>
      </c>
      <c r="H14" s="20"/>
      <c r="I14" s="54"/>
      <c r="J14" s="6"/>
      <c r="K14" s="6"/>
      <c r="L14" s="6"/>
      <c r="M14" s="30"/>
      <c r="N14" s="30"/>
    </row>
    <row r="15" spans="1:14" ht="13.7" customHeight="1">
      <c r="A15" s="5"/>
      <c r="B15" s="106"/>
      <c r="C15" s="59" t="s">
        <v>36</v>
      </c>
      <c r="D15" s="60"/>
      <c r="E15" s="60"/>
      <c r="F15" s="60"/>
      <c r="G15" s="60"/>
      <c r="H15" s="20"/>
      <c r="I15" s="54"/>
      <c r="J15" s="6"/>
      <c r="K15" s="6"/>
      <c r="L15" s="6"/>
      <c r="M15" s="30"/>
      <c r="N15" s="30"/>
    </row>
    <row r="16" spans="1:14" ht="13.7" customHeight="1">
      <c r="A16" s="5"/>
      <c r="B16" s="106"/>
      <c r="C16" s="61" t="s">
        <v>37</v>
      </c>
      <c r="D16" s="51"/>
      <c r="E16" s="62">
        <v>0</v>
      </c>
      <c r="F16" s="62">
        <v>20</v>
      </c>
      <c r="G16" s="62">
        <v>0</v>
      </c>
      <c r="H16" s="20"/>
      <c r="I16" s="54"/>
      <c r="J16" s="6"/>
      <c r="K16" s="6"/>
      <c r="L16" s="6"/>
      <c r="M16" s="30"/>
      <c r="N16" s="30"/>
    </row>
    <row r="17" spans="1:14" ht="13.7" customHeight="1">
      <c r="A17" s="5"/>
      <c r="B17" s="106"/>
      <c r="C17" s="61" t="s">
        <v>38</v>
      </c>
      <c r="D17" s="51"/>
      <c r="E17" s="62">
        <v>50</v>
      </c>
      <c r="F17" s="62">
        <v>0</v>
      </c>
      <c r="G17" s="62">
        <v>30</v>
      </c>
      <c r="H17" s="20"/>
      <c r="I17" s="54"/>
      <c r="J17" s="6"/>
      <c r="K17" s="6"/>
      <c r="L17" s="6"/>
      <c r="M17" s="30"/>
      <c r="N17" s="30"/>
    </row>
    <row r="18" spans="1:14" ht="13.7" customHeight="1">
      <c r="A18" s="5"/>
      <c r="B18" s="106"/>
      <c r="C18" s="61" t="s">
        <v>39</v>
      </c>
      <c r="D18" s="51"/>
      <c r="E18" s="62">
        <v>0</v>
      </c>
      <c r="F18" s="62">
        <v>20</v>
      </c>
      <c r="G18" s="62">
        <v>0</v>
      </c>
      <c r="H18" s="20"/>
      <c r="I18" s="54"/>
      <c r="J18" s="6"/>
      <c r="K18" s="6"/>
      <c r="L18" s="6"/>
      <c r="M18" s="30"/>
      <c r="N18" s="30"/>
    </row>
    <row r="19" spans="1:14" ht="13.7" customHeight="1">
      <c r="A19" s="5"/>
      <c r="B19" s="106"/>
      <c r="C19" s="61" t="s">
        <v>40</v>
      </c>
      <c r="D19" s="51"/>
      <c r="E19" s="62">
        <v>10</v>
      </c>
      <c r="F19" s="62">
        <v>20</v>
      </c>
      <c r="G19" s="62">
        <v>0</v>
      </c>
      <c r="H19" s="20"/>
      <c r="I19" s="54"/>
      <c r="J19" s="6"/>
      <c r="K19" s="6"/>
      <c r="L19" s="6"/>
      <c r="M19" s="30"/>
      <c r="N19" s="30"/>
    </row>
    <row r="20" spans="1:14" ht="13.7" customHeight="1">
      <c r="A20" s="5"/>
      <c r="B20" s="106"/>
      <c r="C20" s="61" t="s">
        <v>41</v>
      </c>
      <c r="D20" s="51"/>
      <c r="E20" s="63">
        <v>20</v>
      </c>
      <c r="F20" s="63">
        <v>15</v>
      </c>
      <c r="G20" s="63">
        <v>10</v>
      </c>
      <c r="H20" s="20"/>
      <c r="I20" s="54"/>
      <c r="J20" s="6"/>
      <c r="K20" s="6"/>
      <c r="L20" s="6"/>
      <c r="M20" s="30"/>
      <c r="N20" s="30"/>
    </row>
    <row r="21" spans="1:14" ht="13.7" customHeight="1">
      <c r="A21" s="5"/>
      <c r="B21" s="106"/>
      <c r="C21" s="604" t="s">
        <v>42</v>
      </c>
      <c r="D21" s="605"/>
      <c r="E21" s="65">
        <f>SUM(E16:E20)</f>
        <v>80</v>
      </c>
      <c r="F21" s="65">
        <f>SUM(F16:F20)</f>
        <v>75</v>
      </c>
      <c r="G21" s="65">
        <f>SUM(G16:G20)</f>
        <v>40</v>
      </c>
      <c r="H21" s="20"/>
      <c r="I21" s="54"/>
      <c r="J21" s="6"/>
      <c r="K21" s="6"/>
      <c r="L21" s="6"/>
      <c r="M21" s="30"/>
      <c r="N21" s="30"/>
    </row>
    <row r="22" spans="1:14" ht="13.7" customHeight="1">
      <c r="A22" s="5"/>
      <c r="B22" s="106"/>
      <c r="C22" s="606" t="s">
        <v>43</v>
      </c>
      <c r="D22" s="607"/>
      <c r="E22" s="66">
        <v>20</v>
      </c>
      <c r="F22" s="66">
        <v>5</v>
      </c>
      <c r="G22" s="66">
        <v>10</v>
      </c>
      <c r="H22" s="20"/>
      <c r="I22" s="54"/>
      <c r="J22" s="6"/>
      <c r="K22" s="6"/>
      <c r="L22" s="6"/>
      <c r="M22" s="30"/>
      <c r="N22" s="30"/>
    </row>
    <row r="23" spans="1:14" ht="13.7" customHeight="1">
      <c r="A23" s="5"/>
      <c r="B23" s="106"/>
      <c r="C23" s="608" t="s">
        <v>44</v>
      </c>
      <c r="D23" s="609"/>
      <c r="E23" s="67">
        <f>SUM(E21:E22)</f>
        <v>100</v>
      </c>
      <c r="F23" s="67">
        <f>SUM(F21:F22)</f>
        <v>80</v>
      </c>
      <c r="G23" s="67">
        <f>SUM(G21:G22)</f>
        <v>50</v>
      </c>
      <c r="H23" s="20"/>
      <c r="I23" s="54"/>
      <c r="J23" s="6"/>
      <c r="K23" s="6"/>
      <c r="L23" s="6"/>
      <c r="M23" s="30"/>
      <c r="N23" s="30"/>
    </row>
    <row r="24" spans="1:14" ht="13.7" customHeight="1">
      <c r="A24" s="5"/>
      <c r="B24" s="106"/>
      <c r="C24" s="60"/>
      <c r="D24" s="60"/>
      <c r="E24" s="68"/>
      <c r="F24" s="68"/>
      <c r="G24" s="68"/>
      <c r="H24" s="20"/>
      <c r="I24" s="54"/>
      <c r="J24" s="6"/>
      <c r="K24" s="6"/>
      <c r="L24" s="6"/>
      <c r="M24" s="30"/>
      <c r="N24" s="30"/>
    </row>
    <row r="25" spans="1:14" ht="13.7" customHeight="1">
      <c r="A25" s="5"/>
      <c r="B25" s="106"/>
      <c r="C25" s="612" t="s">
        <v>45</v>
      </c>
      <c r="D25" s="613"/>
      <c r="E25" s="613"/>
      <c r="F25" s="613"/>
      <c r="G25" s="613"/>
      <c r="H25" s="20"/>
      <c r="I25" s="54"/>
      <c r="J25" s="6"/>
      <c r="K25" s="6"/>
      <c r="L25" s="6"/>
      <c r="M25" s="30"/>
      <c r="N25" s="30"/>
    </row>
    <row r="26" spans="1:14" ht="13.7" customHeight="1">
      <c r="A26" s="5"/>
      <c r="B26" s="106"/>
      <c r="C26" s="58"/>
      <c r="D26" s="58"/>
      <c r="E26" s="56" t="s">
        <v>33</v>
      </c>
      <c r="F26" s="56" t="s">
        <v>34</v>
      </c>
      <c r="G26" s="56" t="s">
        <v>35</v>
      </c>
      <c r="H26" s="20"/>
      <c r="I26" s="54"/>
      <c r="J26" s="6"/>
      <c r="K26" s="6"/>
      <c r="L26" s="6"/>
      <c r="M26" s="30"/>
      <c r="N26" s="30"/>
    </row>
    <row r="27" spans="1:14" ht="13.7" customHeight="1">
      <c r="A27" s="5"/>
      <c r="B27" s="106"/>
      <c r="C27" s="59" t="s">
        <v>46</v>
      </c>
      <c r="D27" s="60"/>
      <c r="E27" s="70">
        <v>100</v>
      </c>
      <c r="F27" s="70">
        <v>80</v>
      </c>
      <c r="G27" s="70">
        <v>50</v>
      </c>
      <c r="H27" s="20"/>
      <c r="I27" s="54"/>
      <c r="J27" s="6"/>
      <c r="K27" s="6"/>
      <c r="L27" s="6"/>
      <c r="M27" s="30"/>
      <c r="N27" s="30"/>
    </row>
    <row r="28" spans="1:14" ht="13.7" customHeight="1">
      <c r="A28" s="5"/>
      <c r="B28" s="106"/>
      <c r="C28" s="61" t="s">
        <v>47</v>
      </c>
      <c r="D28" s="51"/>
      <c r="E28" s="71">
        <v>55</v>
      </c>
      <c r="F28" s="71">
        <v>105</v>
      </c>
      <c r="G28" s="71">
        <v>0</v>
      </c>
      <c r="H28" s="20"/>
      <c r="I28" s="54"/>
      <c r="J28" s="6"/>
      <c r="K28" s="6"/>
      <c r="L28" s="6"/>
      <c r="M28" s="30"/>
      <c r="N28" s="30"/>
    </row>
    <row r="29" spans="1:14" ht="13.7" customHeight="1">
      <c r="A29" s="5"/>
      <c r="B29" s="106"/>
      <c r="C29" s="51"/>
      <c r="D29" s="48" t="s">
        <v>48</v>
      </c>
      <c r="E29" s="72">
        <f>SUM(E27:E28)</f>
        <v>155</v>
      </c>
      <c r="F29" s="72">
        <v>185</v>
      </c>
      <c r="G29" s="72">
        <f>SUM(G27:G28)</f>
        <v>50</v>
      </c>
      <c r="H29" s="20"/>
      <c r="I29" s="54"/>
      <c r="J29" s="6"/>
      <c r="K29" s="6"/>
      <c r="L29" s="6"/>
      <c r="M29" s="30"/>
      <c r="N29" s="30"/>
    </row>
    <row r="30" spans="1:14" ht="13.7" customHeight="1">
      <c r="A30" s="5"/>
      <c r="B30" s="106"/>
      <c r="C30" s="61" t="s">
        <v>49</v>
      </c>
      <c r="D30" s="51"/>
      <c r="E30" s="73">
        <v>35</v>
      </c>
      <c r="F30" s="73">
        <v>95</v>
      </c>
      <c r="G30" s="73">
        <v>20</v>
      </c>
      <c r="H30" s="20"/>
      <c r="I30" s="54"/>
      <c r="J30" s="6"/>
      <c r="K30" s="6"/>
      <c r="L30" s="6"/>
      <c r="M30" s="30"/>
      <c r="N30" s="30"/>
    </row>
    <row r="31" spans="1:14" ht="13.7" customHeight="1">
      <c r="A31" s="5"/>
      <c r="B31" s="106"/>
      <c r="C31" s="61" t="s">
        <v>50</v>
      </c>
      <c r="D31" s="51"/>
      <c r="E31" s="73">
        <v>100</v>
      </c>
      <c r="F31" s="73">
        <v>50</v>
      </c>
      <c r="G31" s="73">
        <v>30</v>
      </c>
      <c r="H31" s="20"/>
      <c r="I31" s="54"/>
      <c r="J31" s="6"/>
      <c r="K31" s="6"/>
      <c r="L31" s="6"/>
      <c r="M31" s="30"/>
      <c r="N31" s="30"/>
    </row>
    <row r="32" spans="1:14" ht="13.7" customHeight="1">
      <c r="A32" s="5"/>
      <c r="B32" s="106"/>
      <c r="C32" s="61" t="s">
        <v>25</v>
      </c>
      <c r="D32" s="51"/>
      <c r="E32" s="73">
        <v>0</v>
      </c>
      <c r="F32" s="73">
        <v>10</v>
      </c>
      <c r="G32" s="73">
        <v>0</v>
      </c>
      <c r="H32" s="20"/>
      <c r="I32" s="54"/>
      <c r="J32" s="6"/>
      <c r="K32" s="6"/>
      <c r="L32" s="6"/>
      <c r="M32" s="30"/>
      <c r="N32" s="30"/>
    </row>
    <row r="33" spans="1:14" ht="13.7" customHeight="1">
      <c r="A33" s="5"/>
      <c r="B33" s="106"/>
      <c r="C33" s="74" t="s">
        <v>51</v>
      </c>
      <c r="D33" s="75"/>
      <c r="E33" s="71">
        <v>20</v>
      </c>
      <c r="F33" s="71">
        <v>30</v>
      </c>
      <c r="G33" s="71">
        <v>0</v>
      </c>
      <c r="H33" s="20"/>
      <c r="I33" s="54"/>
      <c r="J33" s="6"/>
      <c r="K33" s="6"/>
      <c r="L33" s="6"/>
      <c r="M33" s="30"/>
      <c r="N33" s="30"/>
    </row>
    <row r="34" spans="1:14" ht="13.7" customHeight="1">
      <c r="A34" s="5"/>
      <c r="B34" s="106"/>
      <c r="C34" s="58"/>
      <c r="D34" s="57" t="s">
        <v>52</v>
      </c>
      <c r="E34" s="76">
        <f>SUM(E30:E33)</f>
        <v>155</v>
      </c>
      <c r="F34" s="76">
        <f>SUM(F30:F33)</f>
        <v>185</v>
      </c>
      <c r="G34" s="76">
        <f>SUM(G30:G33)</f>
        <v>50</v>
      </c>
      <c r="H34" s="20"/>
      <c r="I34" s="54"/>
      <c r="J34" s="6"/>
      <c r="K34" s="6"/>
      <c r="L34" s="6"/>
      <c r="M34" s="30"/>
      <c r="N34" s="30"/>
    </row>
    <row r="35" spans="1:14" ht="12.75" customHeight="1">
      <c r="A35" s="5"/>
      <c r="B35" s="106"/>
      <c r="C35" s="132"/>
      <c r="D35" s="132"/>
      <c r="E35" s="132"/>
      <c r="F35" s="132"/>
      <c r="G35" s="132"/>
      <c r="H35" s="6"/>
      <c r="I35" s="6"/>
      <c r="J35" s="6"/>
      <c r="K35" s="6"/>
      <c r="L35" s="6"/>
      <c r="M35" s="30"/>
      <c r="N35" s="30"/>
    </row>
    <row r="36" spans="1:14" ht="12.75" customHeight="1">
      <c r="A36" s="5"/>
      <c r="B36" s="106"/>
      <c r="C36" s="6"/>
      <c r="D36" s="6"/>
      <c r="E36" s="6"/>
      <c r="F36" s="6"/>
      <c r="G36" s="6"/>
      <c r="H36" s="6"/>
      <c r="I36" s="6"/>
      <c r="J36" s="6"/>
      <c r="K36" s="6"/>
      <c r="L36" s="6"/>
      <c r="M36" s="30"/>
      <c r="N36" s="30"/>
    </row>
    <row r="37" spans="1:14" ht="18.75" customHeight="1">
      <c r="A37" s="5"/>
      <c r="B37" s="585" t="s">
        <v>234</v>
      </c>
      <c r="C37" s="585"/>
      <c r="D37" s="585"/>
      <c r="E37" s="585"/>
      <c r="F37" s="585"/>
      <c r="G37" s="585"/>
      <c r="H37" s="585"/>
      <c r="I37" s="585"/>
      <c r="J37" s="585"/>
      <c r="K37" s="585"/>
      <c r="L37" s="585"/>
      <c r="M37" s="585"/>
      <c r="N37" s="6"/>
    </row>
    <row r="38" spans="1:14" ht="13.7" customHeight="1">
      <c r="A38" s="5"/>
      <c r="B38" s="6"/>
      <c r="C38" s="6"/>
      <c r="D38" s="6"/>
      <c r="E38" s="6"/>
      <c r="F38" s="6"/>
      <c r="G38" s="6"/>
      <c r="H38" s="6"/>
      <c r="I38" s="6"/>
      <c r="J38" s="6"/>
      <c r="K38" s="6"/>
      <c r="L38" s="6"/>
      <c r="M38" s="6"/>
      <c r="N38" s="6"/>
    </row>
    <row r="39" spans="1:14" ht="12.95" customHeight="1">
      <c r="A39" s="5"/>
      <c r="B39" s="6"/>
      <c r="C39" s="602" t="s">
        <v>125</v>
      </c>
      <c r="D39" s="603"/>
      <c r="E39" s="603"/>
      <c r="F39" s="603"/>
      <c r="G39" s="603"/>
      <c r="H39" s="603"/>
      <c r="I39" s="603"/>
      <c r="J39" s="6"/>
      <c r="K39" s="6"/>
      <c r="L39" s="6"/>
      <c r="M39" s="6"/>
      <c r="N39" s="6"/>
    </row>
    <row r="40" spans="1:14" ht="12.95" customHeight="1">
      <c r="A40" s="5"/>
      <c r="B40" s="20"/>
      <c r="C40" s="610" t="s">
        <v>126</v>
      </c>
      <c r="D40" s="629"/>
      <c r="E40" s="629"/>
      <c r="F40" s="629"/>
      <c r="G40" s="629"/>
      <c r="H40" s="629"/>
      <c r="I40" s="629"/>
      <c r="J40" s="629"/>
      <c r="K40" s="629"/>
      <c r="L40" s="629"/>
      <c r="M40" s="629"/>
      <c r="N40" s="6"/>
    </row>
    <row r="41" spans="1:14" ht="12.95" customHeight="1">
      <c r="A41" s="5"/>
      <c r="B41" s="20"/>
      <c r="C41" s="629"/>
      <c r="D41" s="629"/>
      <c r="E41" s="629"/>
      <c r="F41" s="629"/>
      <c r="G41" s="629"/>
      <c r="H41" s="629"/>
      <c r="I41" s="629"/>
      <c r="J41" s="629"/>
      <c r="K41" s="629"/>
      <c r="L41" s="629"/>
      <c r="M41" s="629"/>
      <c r="N41" s="6"/>
    </row>
    <row r="42" spans="1:14" ht="12.95" customHeight="1">
      <c r="A42" s="5"/>
      <c r="B42" s="20"/>
      <c r="C42" s="629"/>
      <c r="D42" s="629"/>
      <c r="E42" s="629"/>
      <c r="F42" s="629"/>
      <c r="G42" s="629"/>
      <c r="H42" s="629"/>
      <c r="I42" s="629"/>
      <c r="J42" s="629"/>
      <c r="K42" s="629"/>
      <c r="L42" s="629"/>
      <c r="M42" s="629"/>
      <c r="N42" s="6"/>
    </row>
    <row r="43" spans="1:14" ht="12.95" customHeight="1">
      <c r="A43" s="5"/>
      <c r="B43" s="20"/>
      <c r="C43" s="209"/>
      <c r="D43" s="55"/>
      <c r="E43" s="111"/>
      <c r="F43" s="111"/>
      <c r="G43" s="111"/>
      <c r="H43" s="111"/>
      <c r="I43" s="111"/>
      <c r="J43" s="55"/>
      <c r="K43" s="55"/>
      <c r="L43" s="55"/>
      <c r="M43" s="55"/>
      <c r="N43" s="6"/>
    </row>
    <row r="44" spans="1:14" ht="12.95" customHeight="1">
      <c r="A44" s="5"/>
      <c r="B44" s="136"/>
      <c r="C44" s="210"/>
      <c r="D44" s="211" t="s">
        <v>33</v>
      </c>
      <c r="E44" s="211" t="s">
        <v>34</v>
      </c>
      <c r="F44" s="211" t="s">
        <v>35</v>
      </c>
      <c r="G44" s="212" t="s">
        <v>127</v>
      </c>
      <c r="H44" s="212" t="s">
        <v>110</v>
      </c>
      <c r="I44" s="212" t="s">
        <v>111</v>
      </c>
      <c r="J44" s="212" t="s">
        <v>128</v>
      </c>
      <c r="K44" s="212" t="s">
        <v>129</v>
      </c>
      <c r="L44" s="212" t="s">
        <v>130</v>
      </c>
      <c r="M44" s="212" t="s">
        <v>131</v>
      </c>
      <c r="N44" s="192"/>
    </row>
    <row r="45" spans="1:14" ht="12.95" customHeight="1">
      <c r="A45" s="5"/>
      <c r="B45" s="136"/>
      <c r="C45" s="213" t="s">
        <v>33</v>
      </c>
      <c r="D45" s="214" t="s">
        <v>105</v>
      </c>
      <c r="E45" s="214" t="s">
        <v>132</v>
      </c>
      <c r="F45" s="214" t="s">
        <v>105</v>
      </c>
      <c r="G45" s="214" t="s">
        <v>132</v>
      </c>
      <c r="H45" s="214" t="s">
        <v>133</v>
      </c>
      <c r="I45" s="214" t="s">
        <v>105</v>
      </c>
      <c r="J45" s="214" t="s">
        <v>132</v>
      </c>
      <c r="K45" s="214" t="s">
        <v>134</v>
      </c>
      <c r="L45" s="214" t="s">
        <v>135</v>
      </c>
      <c r="M45" s="214" t="s">
        <v>133</v>
      </c>
      <c r="N45" s="192"/>
    </row>
    <row r="46" spans="1:14" ht="12.95" customHeight="1">
      <c r="A46" s="5"/>
      <c r="B46" s="136"/>
      <c r="C46" s="215" t="s">
        <v>34</v>
      </c>
      <c r="D46" s="216" t="s">
        <v>136</v>
      </c>
      <c r="E46" s="216" t="s">
        <v>105</v>
      </c>
      <c r="F46" s="216" t="s">
        <v>137</v>
      </c>
      <c r="G46" s="216" t="s">
        <v>135</v>
      </c>
      <c r="H46" s="216" t="s">
        <v>136</v>
      </c>
      <c r="I46" s="216" t="s">
        <v>138</v>
      </c>
      <c r="J46" s="216" t="s">
        <v>137</v>
      </c>
      <c r="K46" s="216" t="s">
        <v>139</v>
      </c>
      <c r="L46" s="216" t="s">
        <v>105</v>
      </c>
      <c r="M46" s="216" t="s">
        <v>135</v>
      </c>
      <c r="N46" s="192"/>
    </row>
    <row r="47" spans="1:14" ht="12.95" customHeight="1">
      <c r="A47" s="5"/>
      <c r="B47" s="136"/>
      <c r="C47" s="217" t="s">
        <v>35</v>
      </c>
      <c r="D47" s="218" t="s">
        <v>105</v>
      </c>
      <c r="E47" s="218" t="s">
        <v>132</v>
      </c>
      <c r="F47" s="218" t="s">
        <v>105</v>
      </c>
      <c r="G47" s="218" t="s">
        <v>132</v>
      </c>
      <c r="H47" s="218" t="s">
        <v>137</v>
      </c>
      <c r="I47" s="218" t="s">
        <v>105</v>
      </c>
      <c r="J47" s="218" t="s">
        <v>105</v>
      </c>
      <c r="K47" s="218" t="s">
        <v>105</v>
      </c>
      <c r="L47" s="218" t="s">
        <v>137</v>
      </c>
      <c r="M47" s="218" t="s">
        <v>136</v>
      </c>
      <c r="N47" s="192"/>
    </row>
    <row r="48" spans="1:14" ht="12.95" customHeight="1">
      <c r="A48" s="5"/>
      <c r="B48" s="136"/>
      <c r="C48" s="212" t="s">
        <v>140</v>
      </c>
      <c r="D48" s="219" t="s">
        <v>136</v>
      </c>
      <c r="E48" s="219" t="s">
        <v>141</v>
      </c>
      <c r="F48" s="219" t="s">
        <v>137</v>
      </c>
      <c r="G48" s="219" t="s">
        <v>142</v>
      </c>
      <c r="H48" s="219" t="s">
        <v>143</v>
      </c>
      <c r="I48" s="219" t="s">
        <v>138</v>
      </c>
      <c r="J48" s="219" t="s">
        <v>136</v>
      </c>
      <c r="K48" s="219" t="s">
        <v>144</v>
      </c>
      <c r="L48" s="219" t="s">
        <v>145</v>
      </c>
      <c r="M48" s="219" t="s">
        <v>146</v>
      </c>
      <c r="N48" s="192"/>
    </row>
    <row r="49" spans="1:14" ht="12.95" customHeight="1">
      <c r="A49" s="5"/>
      <c r="B49" s="136"/>
      <c r="C49" s="220" t="s">
        <v>34</v>
      </c>
      <c r="D49" s="214" t="s">
        <v>132</v>
      </c>
      <c r="E49" s="214" t="s">
        <v>147</v>
      </c>
      <c r="F49" s="214" t="s">
        <v>138</v>
      </c>
      <c r="G49" s="214" t="s">
        <v>148</v>
      </c>
      <c r="H49" s="221"/>
      <c r="I49" s="222"/>
      <c r="J49" s="222"/>
      <c r="K49" s="222"/>
      <c r="L49" s="222"/>
      <c r="M49" s="223"/>
      <c r="N49" s="6"/>
    </row>
    <row r="50" spans="1:14" ht="12.95" customHeight="1">
      <c r="A50" s="5"/>
      <c r="B50" s="136"/>
      <c r="C50" s="224" t="s">
        <v>149</v>
      </c>
      <c r="D50" s="218" t="s">
        <v>132</v>
      </c>
      <c r="E50" s="218" t="s">
        <v>150</v>
      </c>
      <c r="F50" s="218" t="s">
        <v>138</v>
      </c>
      <c r="G50" s="218" t="s">
        <v>151</v>
      </c>
      <c r="H50" s="225"/>
      <c r="I50" s="226"/>
      <c r="J50" s="226"/>
      <c r="K50" s="226"/>
      <c r="L50" s="226"/>
      <c r="M50" s="227"/>
      <c r="N50" s="6"/>
    </row>
    <row r="51" spans="1:14" ht="12.95" customHeight="1">
      <c r="A51" s="5"/>
      <c r="B51" s="136"/>
      <c r="C51" s="212" t="s">
        <v>152</v>
      </c>
      <c r="D51" s="219" t="s">
        <v>141</v>
      </c>
      <c r="E51" s="219" t="s">
        <v>132</v>
      </c>
      <c r="F51" s="219" t="s">
        <v>132</v>
      </c>
      <c r="G51" s="219" t="s">
        <v>135</v>
      </c>
      <c r="H51" s="225"/>
      <c r="I51" s="226"/>
      <c r="J51" s="226"/>
      <c r="K51" s="226"/>
      <c r="L51" s="226"/>
      <c r="M51" s="227"/>
      <c r="N51" s="6"/>
    </row>
    <row r="52" spans="1:14" ht="12.95" customHeight="1">
      <c r="A52" s="5"/>
      <c r="B52" s="136"/>
      <c r="C52" s="212" t="s">
        <v>153</v>
      </c>
      <c r="D52" s="219" t="s">
        <v>138</v>
      </c>
      <c r="E52" s="219" t="s">
        <v>132</v>
      </c>
      <c r="F52" s="219" t="s">
        <v>105</v>
      </c>
      <c r="G52" s="219" t="s">
        <v>137</v>
      </c>
      <c r="H52" s="225"/>
      <c r="I52" s="226"/>
      <c r="J52" s="226"/>
      <c r="K52" s="226"/>
      <c r="L52" s="226"/>
      <c r="M52" s="227"/>
      <c r="N52" s="6"/>
    </row>
    <row r="53" spans="1:14" ht="12.95" customHeight="1">
      <c r="A53" s="5"/>
      <c r="B53" s="136"/>
      <c r="C53" s="212" t="s">
        <v>131</v>
      </c>
      <c r="D53" s="219" t="s">
        <v>133</v>
      </c>
      <c r="E53" s="219" t="s">
        <v>135</v>
      </c>
      <c r="F53" s="219" t="s">
        <v>136</v>
      </c>
      <c r="G53" s="219" t="s">
        <v>146</v>
      </c>
      <c r="H53" s="225"/>
      <c r="I53" s="226"/>
      <c r="J53" s="226"/>
      <c r="K53" s="226"/>
      <c r="L53" s="226"/>
      <c r="M53" s="227"/>
      <c r="N53" s="6"/>
    </row>
    <row r="54" spans="1:14" ht="12.95" customHeight="1">
      <c r="A54" s="5"/>
      <c r="B54" s="20"/>
      <c r="C54" s="207"/>
      <c r="D54" s="207"/>
      <c r="E54" s="207"/>
      <c r="F54" s="207"/>
      <c r="G54" s="207"/>
      <c r="H54" s="40"/>
      <c r="I54" s="40"/>
      <c r="J54" s="6"/>
      <c r="K54" s="6"/>
      <c r="L54" s="6"/>
      <c r="M54" s="6"/>
      <c r="N54" s="6"/>
    </row>
    <row r="55" spans="1:14" s="580" customFormat="1" ht="15.75" customHeight="1">
      <c r="A55" s="5"/>
      <c r="B55" s="585" t="s">
        <v>14</v>
      </c>
      <c r="C55" s="585"/>
      <c r="D55" s="585"/>
      <c r="E55" s="585"/>
      <c r="F55" s="585"/>
      <c r="G55" s="585"/>
      <c r="H55" s="586" t="s">
        <v>15</v>
      </c>
      <c r="I55" s="586"/>
      <c r="J55" s="586"/>
      <c r="K55" s="586"/>
      <c r="L55" s="586"/>
      <c r="M55" s="586"/>
      <c r="N55" s="6"/>
    </row>
    <row r="56" spans="1:14" s="580" customFormat="1" ht="12.75" customHeight="1"/>
  </sheetData>
  <mergeCells count="13">
    <mergeCell ref="C23:D23"/>
    <mergeCell ref="C25:G25"/>
    <mergeCell ref="B7:G7"/>
    <mergeCell ref="H7:M7"/>
    <mergeCell ref="C10:I10"/>
    <mergeCell ref="C13:G13"/>
    <mergeCell ref="C21:D21"/>
    <mergeCell ref="C22:D22"/>
    <mergeCell ref="C40:M42"/>
    <mergeCell ref="C39:I39"/>
    <mergeCell ref="H55:M55"/>
    <mergeCell ref="B55:G55"/>
    <mergeCell ref="B37:M37"/>
  </mergeCells>
  <hyperlinks>
    <hyperlink ref="M4" location="Índice!A1" display="Volver al índice" xr:uid="{00000000-0004-0000-0700-000001000000}"/>
    <hyperlink ref="B4" location="Ejercicios!A1" display="Volver a ejercicios" xr:uid="{6209CB42-DBA3-476C-B3B7-1FD6164232C5}"/>
  </hyperlinks>
  <pageMargins left="0.75" right="0.75" top="1" bottom="1" header="0.5" footer="0.5"/>
  <pageSetup scale="64" orientation="landscape"/>
  <headerFooter>
    <oddFooter>&amp;R&amp;"Arial,Regular"&amp;10&amp;K000000Rta_14.5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3"/>
  <sheetViews>
    <sheetView showGridLines="0" workbookViewId="0">
      <selection activeCell="B15" sqref="B15"/>
    </sheetView>
  </sheetViews>
  <sheetFormatPr baseColWidth="10" defaultColWidth="10.85546875" defaultRowHeight="12.75" customHeight="1"/>
  <cols>
    <col min="1" max="1" width="9.140625" style="1" customWidth="1"/>
    <col min="2" max="2" width="5.5703125" style="1" customWidth="1"/>
    <col min="3" max="7" width="9.140625" style="1" customWidth="1"/>
    <col min="8" max="8" width="9" style="1" customWidth="1"/>
    <col min="9" max="9" width="14.85546875" style="1" customWidth="1"/>
    <col min="10" max="13" width="10.85546875" style="1" customWidth="1"/>
    <col min="14" max="14" width="18.5703125" style="580" customWidth="1"/>
    <col min="15" max="15" width="10.85546875" style="580" customWidth="1"/>
    <col min="16" max="16384" width="10.85546875" style="1"/>
  </cols>
  <sheetData>
    <row r="1" spans="1:14" ht="12.75" customHeight="1">
      <c r="A1" s="2"/>
      <c r="B1" s="3"/>
      <c r="C1" s="3"/>
      <c r="D1" s="3"/>
      <c r="E1" s="3"/>
      <c r="F1" s="3"/>
      <c r="G1" s="3"/>
      <c r="H1" s="3"/>
      <c r="I1" s="3"/>
      <c r="J1" s="228"/>
      <c r="K1" s="228"/>
      <c r="L1" s="228"/>
      <c r="M1" s="228"/>
      <c r="N1" s="228"/>
    </row>
    <row r="2" spans="1:14" ht="12.75" customHeight="1">
      <c r="A2" s="5"/>
      <c r="B2" s="6"/>
      <c r="C2" s="6"/>
      <c r="D2" s="6"/>
      <c r="E2" s="6"/>
      <c r="F2" s="229"/>
      <c r="G2" s="229"/>
      <c r="H2" s="229"/>
      <c r="I2" s="614" t="s">
        <v>1</v>
      </c>
      <c r="J2" s="642"/>
      <c r="K2" s="642"/>
      <c r="L2" s="642"/>
      <c r="M2" s="642"/>
      <c r="N2" s="233"/>
    </row>
    <row r="3" spans="1:14" ht="12.75" customHeight="1">
      <c r="A3" s="5"/>
      <c r="B3" s="6"/>
      <c r="C3" s="6"/>
      <c r="D3" s="6"/>
      <c r="E3" s="6"/>
      <c r="F3" s="6"/>
      <c r="G3" s="6"/>
      <c r="H3" s="6"/>
      <c r="I3" s="88"/>
      <c r="J3" s="230"/>
      <c r="K3" s="230"/>
      <c r="L3" s="230"/>
      <c r="M3" s="230"/>
      <c r="N3" s="233"/>
    </row>
    <row r="4" spans="1:14" ht="12.75" customHeight="1">
      <c r="A4" s="5"/>
      <c r="B4" s="575" t="s">
        <v>389</v>
      </c>
      <c r="C4" s="6"/>
      <c r="D4" s="6"/>
      <c r="E4" s="6"/>
      <c r="F4" s="6"/>
      <c r="G4" s="6"/>
      <c r="H4" s="6"/>
      <c r="I4" s="208"/>
      <c r="J4" s="231"/>
      <c r="K4" s="231"/>
      <c r="L4" s="231"/>
      <c r="M4" s="577" t="s">
        <v>373</v>
      </c>
      <c r="N4" s="313"/>
    </row>
    <row r="5" spans="1:14" ht="12.75" customHeight="1">
      <c r="A5" s="5"/>
      <c r="B5" s="89"/>
      <c r="C5" s="6"/>
      <c r="D5" s="6"/>
      <c r="E5" s="6"/>
      <c r="F5" s="6"/>
      <c r="G5" s="6"/>
      <c r="H5" s="6"/>
      <c r="I5" s="208"/>
      <c r="J5" s="231"/>
      <c r="K5" s="231"/>
      <c r="L5" s="231"/>
      <c r="M5" s="232"/>
      <c r="N5" s="313"/>
    </row>
    <row r="6" spans="1:14" ht="12.75" customHeight="1">
      <c r="A6" s="5"/>
      <c r="B6" s="6"/>
      <c r="C6" s="6"/>
      <c r="D6" s="6"/>
      <c r="E6" s="6"/>
      <c r="F6" s="6"/>
      <c r="G6" s="6"/>
      <c r="H6" s="6"/>
      <c r="I6" s="6"/>
      <c r="J6" s="233"/>
      <c r="K6" s="233"/>
      <c r="L6" s="233"/>
      <c r="M6" s="233"/>
      <c r="N6" s="233"/>
    </row>
    <row r="7" spans="1:14" ht="18.75" customHeight="1">
      <c r="A7" s="5"/>
      <c r="B7" s="585" t="s">
        <v>65</v>
      </c>
      <c r="C7" s="585"/>
      <c r="D7" s="585"/>
      <c r="E7" s="585"/>
      <c r="F7" s="585"/>
      <c r="G7" s="585"/>
      <c r="H7" s="586"/>
      <c r="I7" s="586"/>
      <c r="J7" s="586"/>
      <c r="K7" s="586"/>
      <c r="L7" s="586"/>
      <c r="M7" s="586"/>
      <c r="N7" s="233"/>
    </row>
    <row r="8" spans="1:14" ht="12.75" customHeight="1">
      <c r="A8" s="5"/>
      <c r="B8" s="6"/>
      <c r="C8" s="6"/>
      <c r="D8" s="6"/>
      <c r="E8" s="6"/>
      <c r="F8" s="6"/>
      <c r="G8" s="6"/>
      <c r="H8" s="6"/>
      <c r="I8" s="6"/>
      <c r="J8" s="233"/>
      <c r="K8" s="233"/>
      <c r="L8" s="233"/>
      <c r="M8" s="233"/>
      <c r="N8" s="233"/>
    </row>
    <row r="9" spans="1:14" ht="12.75" customHeight="1">
      <c r="A9" s="5"/>
      <c r="B9" s="6"/>
      <c r="C9" s="6"/>
      <c r="D9" s="6"/>
      <c r="E9" s="6"/>
      <c r="F9" s="6"/>
      <c r="G9" s="6"/>
      <c r="H9" s="6"/>
      <c r="I9" s="6"/>
      <c r="J9" s="233"/>
      <c r="K9" s="233"/>
      <c r="L9" s="233"/>
      <c r="M9" s="233"/>
      <c r="N9" s="233"/>
    </row>
    <row r="10" spans="1:14" ht="12.75" customHeight="1">
      <c r="A10" s="5"/>
      <c r="B10" s="107" t="s">
        <v>154</v>
      </c>
      <c r="C10" s="596" t="s">
        <v>53</v>
      </c>
      <c r="D10" s="597"/>
      <c r="E10" s="597"/>
      <c r="F10" s="597"/>
      <c r="G10" s="597"/>
      <c r="H10" s="597"/>
      <c r="I10" s="597"/>
      <c r="J10" s="597"/>
      <c r="K10" s="597"/>
      <c r="L10" s="597"/>
      <c r="M10" s="597"/>
      <c r="N10" s="233"/>
    </row>
    <row r="11" spans="1:14" ht="12.75" customHeight="1">
      <c r="A11" s="5"/>
      <c r="B11" s="6"/>
      <c r="C11" s="597"/>
      <c r="D11" s="597"/>
      <c r="E11" s="597"/>
      <c r="F11" s="597"/>
      <c r="G11" s="597"/>
      <c r="H11" s="597"/>
      <c r="I11" s="597"/>
      <c r="J11" s="597"/>
      <c r="K11" s="597"/>
      <c r="L11" s="597"/>
      <c r="M11" s="597"/>
      <c r="N11" s="233"/>
    </row>
    <row r="12" spans="1:14" ht="12.75" customHeight="1">
      <c r="A12" s="5"/>
      <c r="B12" s="6"/>
      <c r="C12" s="6"/>
      <c r="D12" s="6"/>
      <c r="E12" s="6"/>
      <c r="F12" s="6"/>
      <c r="G12" s="6"/>
      <c r="H12" s="6"/>
      <c r="I12" s="6"/>
      <c r="J12" s="233"/>
      <c r="K12" s="233"/>
      <c r="L12" s="233"/>
      <c r="M12" s="233"/>
      <c r="N12" s="233"/>
    </row>
    <row r="13" spans="1:14" ht="12.75" customHeight="1">
      <c r="A13" s="5"/>
      <c r="B13" s="6"/>
      <c r="C13" s="6"/>
      <c r="D13" s="6"/>
      <c r="E13" s="6"/>
      <c r="F13" s="6"/>
      <c r="G13" s="6"/>
      <c r="H13" s="6"/>
      <c r="I13" s="6"/>
      <c r="J13" s="233"/>
      <c r="K13" s="233"/>
      <c r="L13" s="233"/>
      <c r="M13" s="233"/>
      <c r="N13" s="233"/>
    </row>
    <row r="14" spans="1:14" ht="18.75" customHeight="1">
      <c r="A14" s="5"/>
      <c r="B14" s="585" t="s">
        <v>234</v>
      </c>
      <c r="C14" s="585"/>
      <c r="D14" s="585"/>
      <c r="E14" s="585"/>
      <c r="F14" s="585"/>
      <c r="G14" s="585"/>
      <c r="H14" s="585"/>
      <c r="I14" s="585"/>
      <c r="J14" s="585"/>
      <c r="K14" s="585"/>
      <c r="L14" s="585"/>
      <c r="M14" s="585"/>
      <c r="N14" s="233"/>
    </row>
    <row r="15" spans="1:14" ht="12.75" customHeight="1">
      <c r="A15" s="5"/>
      <c r="B15" s="6"/>
      <c r="C15" s="81"/>
      <c r="D15" s="81"/>
      <c r="E15" s="81"/>
      <c r="F15" s="81"/>
      <c r="G15" s="81"/>
      <c r="H15" s="81"/>
      <c r="I15" s="81"/>
      <c r="J15" s="81"/>
      <c r="K15" s="233"/>
      <c r="L15" s="233"/>
      <c r="M15" s="233"/>
      <c r="N15" s="233"/>
    </row>
    <row r="16" spans="1:14" ht="13.5" customHeight="1">
      <c r="A16" s="5"/>
      <c r="B16" s="6"/>
      <c r="C16" s="602" t="s">
        <v>155</v>
      </c>
      <c r="D16" s="603"/>
      <c r="E16" s="603"/>
      <c r="F16" s="603"/>
      <c r="G16" s="603"/>
      <c r="H16" s="603"/>
      <c r="I16" s="603"/>
      <c r="J16" s="643"/>
      <c r="K16" s="233"/>
      <c r="L16" s="233"/>
      <c r="M16" s="233"/>
      <c r="N16" s="233"/>
    </row>
    <row r="17" spans="1:14" ht="12.75" customHeight="1">
      <c r="A17" s="5"/>
      <c r="B17" s="235"/>
      <c r="C17" s="236"/>
      <c r="D17" s="236"/>
      <c r="E17" s="236"/>
      <c r="F17" s="236"/>
      <c r="G17" s="54"/>
      <c r="H17" s="54"/>
      <c r="I17" s="54"/>
      <c r="J17" s="234"/>
      <c r="K17" s="233"/>
      <c r="L17" s="233"/>
      <c r="M17" s="233"/>
      <c r="N17" s="233"/>
    </row>
    <row r="18" spans="1:14" ht="12.75" customHeight="1">
      <c r="A18" s="5"/>
      <c r="B18" s="237"/>
      <c r="C18" s="238"/>
      <c r="D18" s="137" t="str">
        <f t="shared" ref="D18:F27" si="0">D54</f>
        <v>P</v>
      </c>
      <c r="E18" s="56" t="str">
        <f t="shared" si="0"/>
        <v>S</v>
      </c>
      <c r="F18" s="239" t="str">
        <f t="shared" si="0"/>
        <v>T</v>
      </c>
      <c r="G18" s="240"/>
      <c r="H18" s="54"/>
      <c r="I18" s="54"/>
      <c r="J18" s="234"/>
      <c r="K18" s="233"/>
      <c r="L18" s="233"/>
      <c r="M18" s="233"/>
      <c r="N18" s="233"/>
    </row>
    <row r="19" spans="1:14" ht="12.75" customHeight="1">
      <c r="A19" s="5"/>
      <c r="B19" s="235"/>
      <c r="C19" s="241" t="str">
        <f t="shared" ref="C19:C27" si="1">C55</f>
        <v>P</v>
      </c>
      <c r="D19" s="242">
        <f t="shared" si="0"/>
        <v>0</v>
      </c>
      <c r="E19" s="242">
        <f t="shared" si="0"/>
        <v>0.25</v>
      </c>
      <c r="F19" s="242">
        <f t="shared" si="0"/>
        <v>0</v>
      </c>
      <c r="G19" s="54"/>
      <c r="H19" s="54"/>
      <c r="I19" s="54"/>
      <c r="J19" s="234"/>
      <c r="K19" s="233"/>
      <c r="L19" s="233"/>
      <c r="M19" s="233"/>
      <c r="N19" s="233"/>
    </row>
    <row r="20" spans="1:14" ht="12.75" customHeight="1">
      <c r="A20" s="5"/>
      <c r="B20" s="235"/>
      <c r="C20" s="49" t="str">
        <f t="shared" si="1"/>
        <v>S</v>
      </c>
      <c r="D20" s="243">
        <f t="shared" si="0"/>
        <v>0.5</v>
      </c>
      <c r="E20" s="243">
        <f t="shared" si="0"/>
        <v>0</v>
      </c>
      <c r="F20" s="243">
        <f t="shared" si="0"/>
        <v>0.6</v>
      </c>
      <c r="G20" s="54"/>
      <c r="H20" s="54"/>
      <c r="I20" s="54"/>
      <c r="J20" s="234"/>
      <c r="K20" s="233"/>
      <c r="L20" s="233"/>
      <c r="M20" s="233"/>
      <c r="N20" s="233"/>
    </row>
    <row r="21" spans="1:14" ht="12.75" customHeight="1">
      <c r="A21" s="5"/>
      <c r="B21" s="235"/>
      <c r="C21" s="69" t="str">
        <f t="shared" si="1"/>
        <v>T</v>
      </c>
      <c r="D21" s="244">
        <f t="shared" si="0"/>
        <v>0</v>
      </c>
      <c r="E21" s="244">
        <f t="shared" si="0"/>
        <v>0.25</v>
      </c>
      <c r="F21" s="244">
        <f t="shared" si="0"/>
        <v>0</v>
      </c>
      <c r="G21" s="54"/>
      <c r="H21" s="54"/>
      <c r="I21" s="54"/>
      <c r="J21" s="234"/>
      <c r="K21" s="233"/>
      <c r="L21" s="233"/>
      <c r="M21" s="233"/>
      <c r="N21" s="233"/>
    </row>
    <row r="22" spans="1:14" ht="13.5" customHeight="1">
      <c r="A22" s="5"/>
      <c r="B22" s="235"/>
      <c r="C22" s="245" t="str">
        <f t="shared" si="1"/>
        <v>CI</v>
      </c>
      <c r="D22" s="246">
        <f t="shared" si="0"/>
        <v>0.5</v>
      </c>
      <c r="E22" s="246">
        <f t="shared" si="0"/>
        <v>0.5</v>
      </c>
      <c r="F22" s="246">
        <f t="shared" si="0"/>
        <v>0.6</v>
      </c>
      <c r="G22" s="54"/>
      <c r="H22" s="54"/>
      <c r="I22" s="54"/>
      <c r="J22" s="234"/>
      <c r="K22" s="233"/>
      <c r="L22" s="233"/>
      <c r="M22" s="233"/>
      <c r="N22" s="233"/>
    </row>
    <row r="23" spans="1:14" ht="13.5" customHeight="1">
      <c r="A23" s="5"/>
      <c r="B23" s="235"/>
      <c r="C23" s="247" t="str">
        <f t="shared" si="1"/>
        <v>s</v>
      </c>
      <c r="D23" s="242">
        <f t="shared" si="0"/>
        <v>0.2</v>
      </c>
      <c r="E23" s="242">
        <f t="shared" si="0"/>
        <v>0.1875</v>
      </c>
      <c r="F23" s="242">
        <f t="shared" si="0"/>
        <v>0.2</v>
      </c>
      <c r="G23" s="54"/>
      <c r="H23" s="54"/>
      <c r="I23" s="54"/>
      <c r="J23" s="234"/>
      <c r="K23" s="233"/>
      <c r="L23" s="233"/>
      <c r="M23" s="233"/>
      <c r="N23" s="233"/>
    </row>
    <row r="24" spans="1:14" ht="13.5" customHeight="1">
      <c r="A24" s="5"/>
      <c r="B24" s="235"/>
      <c r="C24" s="248" t="str">
        <f t="shared" si="1"/>
        <v>g</v>
      </c>
      <c r="D24" s="244">
        <f t="shared" si="0"/>
        <v>0.2</v>
      </c>
      <c r="E24" s="244">
        <f t="shared" si="0"/>
        <v>6.25E-2</v>
      </c>
      <c r="F24" s="244">
        <f t="shared" si="0"/>
        <v>0.2</v>
      </c>
      <c r="G24" s="54"/>
      <c r="H24" s="54"/>
      <c r="I24" s="54"/>
      <c r="J24" s="234"/>
      <c r="K24" s="233"/>
      <c r="L24" s="233"/>
      <c r="M24" s="233"/>
      <c r="N24" s="233"/>
    </row>
    <row r="25" spans="1:14" ht="13.5" customHeight="1">
      <c r="A25" s="5"/>
      <c r="B25" s="235"/>
      <c r="C25" s="245" t="str">
        <f t="shared" si="1"/>
        <v>f</v>
      </c>
      <c r="D25" s="246">
        <f t="shared" si="0"/>
        <v>0.4</v>
      </c>
      <c r="E25" s="246">
        <f t="shared" si="0"/>
        <v>0.25</v>
      </c>
      <c r="F25" s="246">
        <f t="shared" si="0"/>
        <v>0.4</v>
      </c>
      <c r="G25" s="54"/>
      <c r="H25" s="54"/>
      <c r="I25" s="54"/>
      <c r="J25" s="234"/>
      <c r="K25" s="233"/>
      <c r="L25" s="233"/>
      <c r="M25" s="233"/>
      <c r="N25" s="233"/>
    </row>
    <row r="26" spans="1:14" ht="13.5" customHeight="1">
      <c r="A26" s="5"/>
      <c r="B26" s="235"/>
      <c r="C26" s="249" t="str">
        <f t="shared" si="1"/>
        <v>m</v>
      </c>
      <c r="D26" s="250">
        <f t="shared" si="0"/>
        <v>0.1</v>
      </c>
      <c r="E26" s="250">
        <f t="shared" si="0"/>
        <v>0.25</v>
      </c>
      <c r="F26" s="250">
        <f t="shared" si="0"/>
        <v>0</v>
      </c>
      <c r="G26" s="54"/>
      <c r="H26" s="54"/>
      <c r="I26" s="54"/>
      <c r="J26" s="234"/>
      <c r="K26" s="233"/>
      <c r="L26" s="233"/>
      <c r="M26" s="233"/>
      <c r="N26" s="233"/>
    </row>
    <row r="27" spans="1:14" ht="12.75" customHeight="1">
      <c r="A27" s="5"/>
      <c r="B27" s="235"/>
      <c r="C27" s="56" t="str">
        <f t="shared" si="1"/>
        <v>Total</v>
      </c>
      <c r="D27" s="246">
        <f t="shared" si="0"/>
        <v>1</v>
      </c>
      <c r="E27" s="246">
        <f t="shared" si="0"/>
        <v>1</v>
      </c>
      <c r="F27" s="246">
        <f t="shared" si="0"/>
        <v>1</v>
      </c>
      <c r="G27" s="54"/>
      <c r="H27" s="54"/>
      <c r="I27" s="54"/>
      <c r="J27" s="234"/>
      <c r="K27" s="233"/>
      <c r="L27" s="233"/>
      <c r="M27" s="233"/>
      <c r="N27" s="233"/>
    </row>
    <row r="28" spans="1:14" ht="12.75" customHeight="1">
      <c r="A28" s="5"/>
      <c r="B28" s="235"/>
      <c r="C28" s="77"/>
      <c r="D28" s="251"/>
      <c r="E28" s="251"/>
      <c r="F28" s="251"/>
      <c r="G28" s="54"/>
      <c r="H28" s="54"/>
      <c r="I28" s="54"/>
      <c r="J28" s="234"/>
      <c r="K28" s="233"/>
      <c r="L28" s="233"/>
      <c r="M28" s="233"/>
      <c r="N28" s="233"/>
    </row>
    <row r="29" spans="1:14" ht="12.75" customHeight="1">
      <c r="A29" s="5"/>
      <c r="B29" s="235"/>
      <c r="C29" s="602" t="s">
        <v>156</v>
      </c>
      <c r="D29" s="603"/>
      <c r="E29" s="603"/>
      <c r="F29" s="603"/>
      <c r="G29" s="603"/>
      <c r="H29" s="603"/>
      <c r="I29" s="603"/>
      <c r="J29" s="643"/>
      <c r="K29" s="233"/>
      <c r="L29" s="233"/>
      <c r="M29" s="233"/>
      <c r="N29" s="233"/>
    </row>
    <row r="30" spans="1:14" ht="12.75" customHeight="1">
      <c r="A30" s="5"/>
      <c r="B30" s="235"/>
      <c r="C30" s="54"/>
      <c r="D30" s="54"/>
      <c r="E30" s="54"/>
      <c r="F30" s="54"/>
      <c r="G30" s="54"/>
      <c r="H30" s="54"/>
      <c r="I30" s="54"/>
      <c r="J30" s="234"/>
      <c r="K30" s="233"/>
      <c r="L30" s="233"/>
      <c r="M30" s="233"/>
      <c r="N30" s="233"/>
    </row>
    <row r="31" spans="1:14" ht="12.75" customHeight="1">
      <c r="A31" s="5"/>
      <c r="B31" s="20"/>
      <c r="C31" s="86"/>
      <c r="D31" s="6"/>
      <c r="E31" s="6"/>
      <c r="F31" s="81"/>
      <c r="G31" s="81"/>
      <c r="H31" s="81"/>
      <c r="I31" s="81"/>
      <c r="J31" s="81"/>
      <c r="K31" s="233"/>
      <c r="L31" s="233"/>
      <c r="M31" s="233"/>
      <c r="N31" s="233"/>
    </row>
    <row r="32" spans="1:14" ht="12.75" customHeight="1">
      <c r="A32" s="5"/>
      <c r="B32" s="20"/>
      <c r="C32" s="6"/>
      <c r="D32" s="6"/>
      <c r="E32" s="6"/>
      <c r="F32" s="81"/>
      <c r="G32" s="81"/>
      <c r="H32" s="81"/>
      <c r="I32" s="81"/>
      <c r="J32" s="81"/>
      <c r="K32" s="233"/>
      <c r="L32" s="233"/>
      <c r="M32" s="233"/>
      <c r="N32" s="233"/>
    </row>
    <row r="33" spans="1:14" ht="12.75" customHeight="1">
      <c r="A33" s="5"/>
      <c r="B33" s="20"/>
      <c r="C33" s="81"/>
      <c r="D33" s="81"/>
      <c r="E33" s="81"/>
      <c r="F33" s="81"/>
      <c r="G33" s="81"/>
      <c r="H33" s="81"/>
      <c r="I33" s="81"/>
      <c r="J33" s="81"/>
      <c r="K33" s="233"/>
      <c r="L33" s="233"/>
      <c r="M33" s="233"/>
      <c r="N33" s="233"/>
    </row>
    <row r="34" spans="1:14" ht="12.75" customHeight="1">
      <c r="A34" s="5"/>
      <c r="B34" s="20"/>
      <c r="C34" s="81"/>
      <c r="D34" s="81"/>
      <c r="E34" s="81"/>
      <c r="F34" s="81"/>
      <c r="G34" s="81"/>
      <c r="H34" s="81"/>
      <c r="I34" s="81"/>
      <c r="J34" s="81"/>
      <c r="K34" s="233"/>
      <c r="L34" s="233"/>
      <c r="M34" s="233"/>
      <c r="N34" s="233"/>
    </row>
    <row r="35" spans="1:14" ht="12.75" customHeight="1">
      <c r="A35" s="5"/>
      <c r="B35" s="20"/>
      <c r="C35" s="81"/>
      <c r="D35" s="6"/>
      <c r="E35" s="81"/>
      <c r="F35" s="81"/>
      <c r="G35" s="81"/>
      <c r="H35" s="81"/>
      <c r="I35" s="81"/>
      <c r="J35" s="81"/>
      <c r="K35" s="233"/>
      <c r="L35" s="233"/>
      <c r="M35" s="233"/>
      <c r="N35" s="233"/>
    </row>
    <row r="36" spans="1:14" ht="12.75" customHeight="1">
      <c r="A36" s="5"/>
      <c r="B36" s="20"/>
      <c r="C36" s="81"/>
      <c r="D36" s="81"/>
      <c r="E36" s="81"/>
      <c r="F36" s="81"/>
      <c r="G36" s="81"/>
      <c r="H36" s="81"/>
      <c r="I36" s="81"/>
      <c r="J36" s="81"/>
      <c r="K36" s="233"/>
      <c r="L36" s="233"/>
      <c r="M36" s="233"/>
      <c r="N36" s="233"/>
    </row>
    <row r="37" spans="1:14" ht="12.75" customHeight="1">
      <c r="A37" s="5"/>
      <c r="B37" s="20"/>
      <c r="C37" s="133" t="s">
        <v>88</v>
      </c>
      <c r="D37" s="81"/>
      <c r="E37" s="81"/>
      <c r="F37" s="81"/>
      <c r="G37" s="81"/>
      <c r="H37" s="81"/>
      <c r="I37" s="81"/>
      <c r="J37" s="81"/>
      <c r="K37" s="233"/>
      <c r="L37" s="233"/>
      <c r="M37" s="233"/>
      <c r="N37" s="233"/>
    </row>
    <row r="38" spans="1:14" ht="12.75" customHeight="1">
      <c r="A38" s="5"/>
      <c r="B38" s="20"/>
      <c r="C38" s="48" t="s">
        <v>157</v>
      </c>
      <c r="D38" s="81"/>
      <c r="E38" s="81"/>
      <c r="F38" s="81"/>
      <c r="G38" s="81"/>
      <c r="H38" s="81"/>
      <c r="I38" s="81"/>
      <c r="J38" s="81"/>
      <c r="K38" s="233"/>
      <c r="L38" s="233"/>
      <c r="M38" s="233"/>
      <c r="N38" s="233"/>
    </row>
    <row r="39" spans="1:14" ht="12.75" customHeight="1">
      <c r="A39" s="5"/>
      <c r="B39" s="20"/>
      <c r="C39" s="81"/>
      <c r="D39" s="81"/>
      <c r="E39" s="81"/>
      <c r="F39" s="81"/>
      <c r="G39" s="81"/>
      <c r="H39" s="81"/>
      <c r="I39" s="81"/>
      <c r="J39" s="81"/>
      <c r="K39" s="233"/>
      <c r="L39" s="233"/>
      <c r="M39" s="233"/>
      <c r="N39" s="233"/>
    </row>
    <row r="40" spans="1:14" ht="12.75" customHeight="1">
      <c r="A40" s="5"/>
      <c r="B40" s="20"/>
      <c r="C40" s="252"/>
      <c r="D40" s="252"/>
      <c r="E40" s="252"/>
      <c r="F40" s="252"/>
      <c r="G40" s="252"/>
      <c r="H40" s="252"/>
      <c r="I40" s="252"/>
      <c r="J40" s="252"/>
      <c r="K40" s="253"/>
      <c r="L40" s="253"/>
      <c r="M40" s="253"/>
      <c r="N40" s="233"/>
    </row>
    <row r="41" spans="1:14" ht="13.5" customHeight="1">
      <c r="A41" s="5"/>
      <c r="B41" s="136"/>
      <c r="C41" s="210"/>
      <c r="D41" s="137" t="s">
        <v>33</v>
      </c>
      <c r="E41" s="56" t="s">
        <v>34</v>
      </c>
      <c r="F41" s="239" t="s">
        <v>35</v>
      </c>
      <c r="G41" s="211" t="s">
        <v>127</v>
      </c>
      <c r="H41" s="212" t="s">
        <v>110</v>
      </c>
      <c r="I41" s="212" t="s">
        <v>111</v>
      </c>
      <c r="J41" s="212" t="s">
        <v>128</v>
      </c>
      <c r="K41" s="212" t="s">
        <v>129</v>
      </c>
      <c r="L41" s="212" t="s">
        <v>130</v>
      </c>
      <c r="M41" s="212" t="s">
        <v>131</v>
      </c>
      <c r="N41" s="335"/>
    </row>
    <row r="42" spans="1:14" ht="12.75" customHeight="1">
      <c r="A42" s="5"/>
      <c r="B42" s="136"/>
      <c r="C42" s="213" t="s">
        <v>33</v>
      </c>
      <c r="D42" s="254">
        <v>0</v>
      </c>
      <c r="E42" s="255">
        <v>20</v>
      </c>
      <c r="F42" s="256">
        <v>0</v>
      </c>
      <c r="G42" s="257">
        <v>20</v>
      </c>
      <c r="H42" s="257">
        <v>100</v>
      </c>
      <c r="I42" s="257">
        <v>0</v>
      </c>
      <c r="J42" s="257">
        <v>20</v>
      </c>
      <c r="K42" s="257">
        <v>-40</v>
      </c>
      <c r="L42" s="257">
        <v>80</v>
      </c>
      <c r="M42" s="257">
        <v>100</v>
      </c>
      <c r="N42" s="335"/>
    </row>
    <row r="43" spans="1:14" ht="12.75" customHeight="1">
      <c r="A43" s="5"/>
      <c r="B43" s="136"/>
      <c r="C43" s="215" t="s">
        <v>34</v>
      </c>
      <c r="D43" s="258">
        <v>50</v>
      </c>
      <c r="E43" s="259">
        <v>0</v>
      </c>
      <c r="F43" s="260">
        <v>30</v>
      </c>
      <c r="G43" s="261">
        <v>80</v>
      </c>
      <c r="H43" s="261">
        <v>50</v>
      </c>
      <c r="I43" s="261">
        <v>10</v>
      </c>
      <c r="J43" s="261">
        <v>30</v>
      </c>
      <c r="K43" s="261">
        <v>-90</v>
      </c>
      <c r="L43" s="261">
        <v>0</v>
      </c>
      <c r="M43" s="261">
        <v>80</v>
      </c>
      <c r="N43" s="335"/>
    </row>
    <row r="44" spans="1:14" ht="12.75" customHeight="1">
      <c r="A44" s="5"/>
      <c r="B44" s="136"/>
      <c r="C44" s="217" t="s">
        <v>35</v>
      </c>
      <c r="D44" s="262">
        <v>0</v>
      </c>
      <c r="E44" s="263">
        <v>20</v>
      </c>
      <c r="F44" s="264">
        <v>0</v>
      </c>
      <c r="G44" s="265">
        <v>20</v>
      </c>
      <c r="H44" s="265">
        <v>30</v>
      </c>
      <c r="I44" s="265">
        <v>0</v>
      </c>
      <c r="J44" s="265">
        <v>0</v>
      </c>
      <c r="K44" s="265">
        <v>0</v>
      </c>
      <c r="L44" s="265">
        <v>30</v>
      </c>
      <c r="M44" s="265">
        <v>50</v>
      </c>
      <c r="N44" s="335"/>
    </row>
    <row r="45" spans="1:14" ht="13.5" customHeight="1">
      <c r="A45" s="5"/>
      <c r="B45" s="136"/>
      <c r="C45" s="212" t="s">
        <v>140</v>
      </c>
      <c r="D45" s="266">
        <v>50</v>
      </c>
      <c r="E45" s="267">
        <v>40</v>
      </c>
      <c r="F45" s="268">
        <v>30</v>
      </c>
      <c r="G45" s="269">
        <v>120</v>
      </c>
      <c r="H45" s="269">
        <v>180</v>
      </c>
      <c r="I45" s="269">
        <v>10</v>
      </c>
      <c r="J45" s="269">
        <v>50</v>
      </c>
      <c r="K45" s="269">
        <v>-130</v>
      </c>
      <c r="L45" s="269">
        <v>110</v>
      </c>
      <c r="M45" s="269">
        <v>230</v>
      </c>
      <c r="N45" s="335"/>
    </row>
    <row r="46" spans="1:14" ht="13.5" customHeight="1">
      <c r="A46" s="5"/>
      <c r="B46" s="136"/>
      <c r="C46" s="220" t="s">
        <v>34</v>
      </c>
      <c r="D46" s="254">
        <v>20</v>
      </c>
      <c r="E46" s="255">
        <v>15</v>
      </c>
      <c r="F46" s="256">
        <v>10</v>
      </c>
      <c r="G46" s="257">
        <v>45</v>
      </c>
      <c r="H46" s="254"/>
      <c r="I46" s="255"/>
      <c r="J46" s="255"/>
      <c r="K46" s="255"/>
      <c r="L46" s="255"/>
      <c r="M46" s="270"/>
      <c r="N46" s="233"/>
    </row>
    <row r="47" spans="1:14" ht="13.5" customHeight="1">
      <c r="A47" s="5"/>
      <c r="B47" s="136"/>
      <c r="C47" s="224" t="s">
        <v>149</v>
      </c>
      <c r="D47" s="262">
        <v>20</v>
      </c>
      <c r="E47" s="263">
        <v>5</v>
      </c>
      <c r="F47" s="264">
        <v>10</v>
      </c>
      <c r="G47" s="265">
        <v>35</v>
      </c>
      <c r="H47" s="258"/>
      <c r="I47" s="259"/>
      <c r="J47" s="259"/>
      <c r="K47" s="259"/>
      <c r="L47" s="259"/>
      <c r="M47" s="271"/>
      <c r="N47" s="233"/>
    </row>
    <row r="48" spans="1:14" ht="13.5" customHeight="1">
      <c r="A48" s="5"/>
      <c r="B48" s="136"/>
      <c r="C48" s="212" t="s">
        <v>152</v>
      </c>
      <c r="D48" s="266">
        <v>40</v>
      </c>
      <c r="E48" s="267">
        <v>20</v>
      </c>
      <c r="F48" s="268">
        <v>20</v>
      </c>
      <c r="G48" s="269">
        <v>80</v>
      </c>
      <c r="H48" s="258"/>
      <c r="I48" s="259"/>
      <c r="J48" s="259"/>
      <c r="K48" s="259"/>
      <c r="L48" s="259"/>
      <c r="M48" s="271"/>
      <c r="N48" s="233"/>
    </row>
    <row r="49" spans="1:14" ht="13.5" customHeight="1">
      <c r="A49" s="5"/>
      <c r="B49" s="136"/>
      <c r="C49" s="212" t="s">
        <v>153</v>
      </c>
      <c r="D49" s="266">
        <v>10</v>
      </c>
      <c r="E49" s="267">
        <v>20</v>
      </c>
      <c r="F49" s="268">
        <v>0</v>
      </c>
      <c r="G49" s="269">
        <v>30</v>
      </c>
      <c r="H49" s="258"/>
      <c r="I49" s="259"/>
      <c r="J49" s="259"/>
      <c r="K49" s="259"/>
      <c r="L49" s="259"/>
      <c r="M49" s="271"/>
      <c r="N49" s="233"/>
    </row>
    <row r="50" spans="1:14" ht="13.5" customHeight="1">
      <c r="A50" s="5"/>
      <c r="B50" s="136"/>
      <c r="C50" s="212" t="s">
        <v>131</v>
      </c>
      <c r="D50" s="266">
        <v>100</v>
      </c>
      <c r="E50" s="267">
        <v>80</v>
      </c>
      <c r="F50" s="268">
        <v>50</v>
      </c>
      <c r="G50" s="269">
        <v>230</v>
      </c>
      <c r="H50" s="258"/>
      <c r="I50" s="259"/>
      <c r="J50" s="259"/>
      <c r="K50" s="259"/>
      <c r="L50" s="259"/>
      <c r="M50" s="271"/>
      <c r="N50" s="233"/>
    </row>
    <row r="51" spans="1:14" ht="12.75" customHeight="1">
      <c r="A51" s="5"/>
      <c r="B51" s="20"/>
      <c r="C51" s="272"/>
      <c r="D51" s="273"/>
      <c r="E51" s="273"/>
      <c r="F51" s="273"/>
      <c r="G51" s="273"/>
      <c r="H51" s="274"/>
      <c r="I51" s="274"/>
      <c r="J51" s="274"/>
      <c r="K51" s="274"/>
      <c r="L51" s="274"/>
      <c r="M51" s="275"/>
      <c r="N51" s="233"/>
    </row>
    <row r="52" spans="1:14" ht="12.75" customHeight="1">
      <c r="A52" s="5"/>
      <c r="B52" s="20"/>
      <c r="C52" s="48" t="s">
        <v>158</v>
      </c>
      <c r="D52" s="6"/>
      <c r="E52" s="6"/>
      <c r="F52" s="6"/>
      <c r="G52" s="6"/>
      <c r="H52" s="6"/>
      <c r="I52" s="6"/>
      <c r="J52" s="233"/>
      <c r="K52" s="233"/>
      <c r="L52" s="233"/>
      <c r="M52" s="233"/>
      <c r="N52" s="233"/>
    </row>
    <row r="53" spans="1:14" ht="12.75" customHeight="1">
      <c r="A53" s="5"/>
      <c r="B53" s="20"/>
      <c r="C53" s="55"/>
      <c r="D53" s="55"/>
      <c r="E53" s="55"/>
      <c r="F53" s="55"/>
      <c r="G53" s="6"/>
      <c r="H53" s="6"/>
      <c r="I53" s="6"/>
      <c r="J53" s="233"/>
      <c r="K53" s="233"/>
      <c r="L53" s="233"/>
      <c r="M53" s="233"/>
      <c r="N53" s="233"/>
    </row>
    <row r="54" spans="1:14" ht="12.75" customHeight="1">
      <c r="A54" s="5"/>
      <c r="B54" s="136"/>
      <c r="C54" s="238"/>
      <c r="D54" s="137" t="s">
        <v>33</v>
      </c>
      <c r="E54" s="56" t="s">
        <v>34</v>
      </c>
      <c r="F54" s="239" t="s">
        <v>35</v>
      </c>
      <c r="G54" s="192"/>
      <c r="H54" s="6"/>
      <c r="I54" s="6"/>
      <c r="J54" s="233"/>
      <c r="K54" s="233"/>
      <c r="L54" s="233"/>
      <c r="M54" s="233"/>
      <c r="N54" s="233"/>
    </row>
    <row r="55" spans="1:14" ht="12.75" customHeight="1">
      <c r="A55" s="5"/>
      <c r="B55" s="20"/>
      <c r="C55" s="241" t="s">
        <v>33</v>
      </c>
      <c r="D55" s="242">
        <f t="shared" ref="D55:F63" si="2">D42/D$50</f>
        <v>0</v>
      </c>
      <c r="E55" s="242">
        <f t="shared" si="2"/>
        <v>0.25</v>
      </c>
      <c r="F55" s="242">
        <f t="shared" si="2"/>
        <v>0</v>
      </c>
      <c r="G55" s="6"/>
      <c r="H55" s="6"/>
      <c r="I55" s="6"/>
      <c r="J55" s="233"/>
      <c r="K55" s="233"/>
      <c r="L55" s="233"/>
      <c r="M55" s="233"/>
      <c r="N55" s="233"/>
    </row>
    <row r="56" spans="1:14" ht="12.75" customHeight="1">
      <c r="A56" s="5"/>
      <c r="B56" s="20"/>
      <c r="C56" s="49" t="s">
        <v>34</v>
      </c>
      <c r="D56" s="243">
        <f t="shared" si="2"/>
        <v>0.5</v>
      </c>
      <c r="E56" s="243">
        <f t="shared" si="2"/>
        <v>0</v>
      </c>
      <c r="F56" s="243">
        <f t="shared" si="2"/>
        <v>0.6</v>
      </c>
      <c r="G56" s="6"/>
      <c r="H56" s="6"/>
      <c r="I56" s="6"/>
      <c r="J56" s="233"/>
      <c r="K56" s="233"/>
      <c r="L56" s="233"/>
      <c r="M56" s="233"/>
      <c r="N56" s="233"/>
    </row>
    <row r="57" spans="1:14" ht="12.75" customHeight="1">
      <c r="A57" s="5"/>
      <c r="B57" s="20"/>
      <c r="C57" s="69" t="s">
        <v>35</v>
      </c>
      <c r="D57" s="244">
        <f t="shared" si="2"/>
        <v>0</v>
      </c>
      <c r="E57" s="244">
        <f t="shared" si="2"/>
        <v>0.25</v>
      </c>
      <c r="F57" s="244">
        <f t="shared" si="2"/>
        <v>0</v>
      </c>
      <c r="G57" s="6"/>
      <c r="H57" s="6"/>
      <c r="I57" s="6"/>
      <c r="J57" s="233"/>
      <c r="K57" s="233"/>
      <c r="L57" s="233"/>
      <c r="M57" s="233"/>
      <c r="N57" s="233"/>
    </row>
    <row r="58" spans="1:14" ht="12.75" customHeight="1">
      <c r="A58" s="5"/>
      <c r="B58" s="20"/>
      <c r="C58" s="56" t="s">
        <v>140</v>
      </c>
      <c r="D58" s="246">
        <f t="shared" si="2"/>
        <v>0.5</v>
      </c>
      <c r="E58" s="246">
        <f t="shared" si="2"/>
        <v>0.5</v>
      </c>
      <c r="F58" s="246">
        <f t="shared" si="2"/>
        <v>0.6</v>
      </c>
      <c r="G58" s="6"/>
      <c r="H58" s="6"/>
      <c r="I58" s="6"/>
      <c r="J58" s="233"/>
      <c r="K58" s="233"/>
      <c r="L58" s="233"/>
      <c r="M58" s="233"/>
      <c r="N58" s="233"/>
    </row>
    <row r="59" spans="1:14" ht="12.75" customHeight="1">
      <c r="A59" s="5"/>
      <c r="B59" s="20"/>
      <c r="C59" s="241" t="s">
        <v>159</v>
      </c>
      <c r="D59" s="242">
        <f t="shared" si="2"/>
        <v>0.2</v>
      </c>
      <c r="E59" s="242">
        <f t="shared" si="2"/>
        <v>0.1875</v>
      </c>
      <c r="F59" s="242">
        <f t="shared" si="2"/>
        <v>0.2</v>
      </c>
      <c r="G59" s="6"/>
      <c r="H59" s="6"/>
      <c r="I59" s="6"/>
      <c r="J59" s="233"/>
      <c r="K59" s="233"/>
      <c r="L59" s="233"/>
      <c r="M59" s="233"/>
      <c r="N59" s="233"/>
    </row>
    <row r="60" spans="1:14" ht="12.75" customHeight="1">
      <c r="A60" s="5"/>
      <c r="B60" s="20"/>
      <c r="C60" s="69" t="s">
        <v>160</v>
      </c>
      <c r="D60" s="244">
        <f t="shared" si="2"/>
        <v>0.2</v>
      </c>
      <c r="E60" s="244">
        <f t="shared" si="2"/>
        <v>6.25E-2</v>
      </c>
      <c r="F60" s="244">
        <f t="shared" si="2"/>
        <v>0.2</v>
      </c>
      <c r="G60" s="6"/>
      <c r="H60" s="6"/>
      <c r="I60" s="6"/>
      <c r="J60" s="233"/>
      <c r="K60" s="233"/>
      <c r="L60" s="233"/>
      <c r="M60" s="233"/>
      <c r="N60" s="233"/>
    </row>
    <row r="61" spans="1:14" ht="12.75" customHeight="1">
      <c r="A61" s="5"/>
      <c r="B61" s="20"/>
      <c r="C61" s="56" t="s">
        <v>161</v>
      </c>
      <c r="D61" s="246">
        <f t="shared" si="2"/>
        <v>0.4</v>
      </c>
      <c r="E61" s="246">
        <f t="shared" si="2"/>
        <v>0.25</v>
      </c>
      <c r="F61" s="246">
        <f t="shared" si="2"/>
        <v>0.4</v>
      </c>
      <c r="G61" s="6"/>
      <c r="H61" s="6"/>
      <c r="I61" s="6"/>
      <c r="J61" s="233"/>
      <c r="K61" s="233"/>
      <c r="L61" s="233"/>
      <c r="M61" s="233"/>
      <c r="N61" s="233"/>
    </row>
    <row r="62" spans="1:14" ht="12.75" customHeight="1">
      <c r="A62" s="5"/>
      <c r="B62" s="20"/>
      <c r="C62" s="276" t="s">
        <v>162</v>
      </c>
      <c r="D62" s="250">
        <f t="shared" si="2"/>
        <v>0.1</v>
      </c>
      <c r="E62" s="250">
        <f t="shared" si="2"/>
        <v>0.25</v>
      </c>
      <c r="F62" s="250">
        <f t="shared" si="2"/>
        <v>0</v>
      </c>
      <c r="G62" s="6"/>
      <c r="H62" s="6"/>
      <c r="I62" s="6"/>
      <c r="J62" s="233"/>
      <c r="K62" s="233"/>
      <c r="L62" s="233"/>
      <c r="M62" s="233"/>
      <c r="N62" s="233"/>
    </row>
    <row r="63" spans="1:14" ht="12.75" customHeight="1">
      <c r="A63" s="5"/>
      <c r="B63" s="20"/>
      <c r="C63" s="56" t="s">
        <v>87</v>
      </c>
      <c r="D63" s="246">
        <f t="shared" si="2"/>
        <v>1</v>
      </c>
      <c r="E63" s="246">
        <f t="shared" si="2"/>
        <v>1</v>
      </c>
      <c r="F63" s="246">
        <f t="shared" si="2"/>
        <v>1</v>
      </c>
      <c r="G63" s="6"/>
      <c r="H63" s="6"/>
      <c r="I63" s="6"/>
      <c r="J63" s="233"/>
      <c r="K63" s="233"/>
      <c r="L63" s="233"/>
      <c r="M63" s="233"/>
      <c r="N63" s="233"/>
    </row>
    <row r="64" spans="1:14" ht="12.75" customHeight="1">
      <c r="A64" s="5"/>
      <c r="B64" s="20"/>
      <c r="C64" s="132"/>
      <c r="D64" s="132"/>
      <c r="E64" s="132"/>
      <c r="F64" s="132"/>
      <c r="G64" s="6"/>
      <c r="H64" s="6"/>
      <c r="I64" s="6"/>
      <c r="J64" s="233"/>
      <c r="K64" s="233"/>
      <c r="L64" s="233"/>
      <c r="M64" s="233"/>
      <c r="N64" s="233"/>
    </row>
    <row r="65" spans="1:14" ht="12.75" customHeight="1">
      <c r="A65" s="5"/>
      <c r="B65" s="20"/>
      <c r="C65" s="644" t="s">
        <v>163</v>
      </c>
      <c r="D65" s="645"/>
      <c r="E65" s="6"/>
      <c r="F65" s="6"/>
      <c r="G65" s="6"/>
      <c r="H65" s="6"/>
      <c r="I65" s="6"/>
      <c r="J65" s="233"/>
      <c r="K65" s="233"/>
      <c r="L65" s="233"/>
      <c r="M65" s="233"/>
      <c r="N65" s="233"/>
    </row>
    <row r="66" spans="1:14" ht="12.75" customHeight="1">
      <c r="A66" s="5"/>
      <c r="B66" s="20"/>
      <c r="C66" s="6"/>
      <c r="D66" s="6"/>
      <c r="E66" s="277"/>
      <c r="F66" s="277"/>
      <c r="G66" s="6"/>
      <c r="H66" s="6"/>
      <c r="I66" s="6"/>
      <c r="J66" s="233"/>
      <c r="K66" s="233"/>
      <c r="L66" s="233"/>
      <c r="M66" s="233"/>
      <c r="N66" s="233"/>
    </row>
    <row r="67" spans="1:14" ht="12.75" customHeight="1">
      <c r="A67" s="5"/>
      <c r="B67" s="20"/>
      <c r="C67" s="278"/>
      <c r="D67" s="279">
        <v>1</v>
      </c>
      <c r="E67" s="280">
        <v>0</v>
      </c>
      <c r="F67" s="281">
        <v>0</v>
      </c>
      <c r="G67" s="192"/>
      <c r="H67" s="6"/>
      <c r="I67" s="6"/>
      <c r="J67" s="233"/>
      <c r="K67" s="233"/>
      <c r="L67" s="233"/>
      <c r="M67" s="233"/>
      <c r="N67" s="233"/>
    </row>
    <row r="68" spans="1:14" ht="12.75" customHeight="1">
      <c r="A68" s="5"/>
      <c r="B68" s="20"/>
      <c r="C68" s="282" t="s">
        <v>115</v>
      </c>
      <c r="D68" s="279">
        <v>0</v>
      </c>
      <c r="E68" s="280">
        <v>1</v>
      </c>
      <c r="F68" s="281">
        <v>0</v>
      </c>
      <c r="G68" s="192"/>
      <c r="H68" s="6"/>
      <c r="I68" s="6"/>
      <c r="J68" s="233"/>
      <c r="K68" s="233"/>
      <c r="L68" s="233"/>
      <c r="M68" s="233"/>
      <c r="N68" s="233"/>
    </row>
    <row r="69" spans="1:14" ht="12.75" customHeight="1">
      <c r="A69" s="5"/>
      <c r="B69" s="20"/>
      <c r="C69" s="283"/>
      <c r="D69" s="279">
        <v>0</v>
      </c>
      <c r="E69" s="280">
        <v>0</v>
      </c>
      <c r="F69" s="281">
        <v>1</v>
      </c>
      <c r="G69" s="192"/>
      <c r="H69" s="6"/>
      <c r="I69" s="6"/>
      <c r="J69" s="233"/>
      <c r="K69" s="233"/>
      <c r="L69" s="233"/>
      <c r="M69" s="233"/>
      <c r="N69" s="233"/>
    </row>
    <row r="70" spans="1:14" ht="12.75" customHeight="1">
      <c r="A70" s="5"/>
      <c r="B70" s="20"/>
      <c r="C70" s="284"/>
      <c r="D70" s="285"/>
      <c r="E70" s="285"/>
      <c r="F70" s="285"/>
      <c r="G70" s="6"/>
      <c r="H70" s="6"/>
      <c r="I70" s="6"/>
      <c r="J70" s="233"/>
      <c r="K70" s="233"/>
      <c r="L70" s="233"/>
      <c r="M70" s="233"/>
      <c r="N70" s="233"/>
    </row>
    <row r="71" spans="1:14" ht="12.75" customHeight="1">
      <c r="A71" s="5"/>
      <c r="B71" s="20"/>
      <c r="C71" s="282" t="s">
        <v>164</v>
      </c>
      <c r="D71" s="286">
        <f t="shared" ref="D71:F73" si="3">D67-D55</f>
        <v>1</v>
      </c>
      <c r="E71" s="287">
        <f t="shared" si="3"/>
        <v>-0.25</v>
      </c>
      <c r="F71" s="288">
        <f t="shared" si="3"/>
        <v>0</v>
      </c>
      <c r="G71" s="192"/>
      <c r="H71" s="6"/>
      <c r="I71" s="6"/>
      <c r="J71" s="233"/>
      <c r="K71" s="233"/>
      <c r="L71" s="233"/>
      <c r="M71" s="233"/>
      <c r="N71" s="233"/>
    </row>
    <row r="72" spans="1:14" ht="12.75" customHeight="1">
      <c r="A72" s="5"/>
      <c r="B72" s="20"/>
      <c r="C72" s="283"/>
      <c r="D72" s="286">
        <f t="shared" si="3"/>
        <v>-0.5</v>
      </c>
      <c r="E72" s="287">
        <f t="shared" si="3"/>
        <v>1</v>
      </c>
      <c r="F72" s="288">
        <f t="shared" si="3"/>
        <v>-0.6</v>
      </c>
      <c r="G72" s="192"/>
      <c r="H72" s="6"/>
      <c r="I72" s="6"/>
      <c r="J72" s="233"/>
      <c r="K72" s="233"/>
      <c r="L72" s="233"/>
      <c r="M72" s="233"/>
      <c r="N72" s="233"/>
    </row>
    <row r="73" spans="1:14" ht="12.75" customHeight="1">
      <c r="A73" s="5"/>
      <c r="B73" s="20"/>
      <c r="C73" s="283"/>
      <c r="D73" s="286">
        <f t="shared" si="3"/>
        <v>0</v>
      </c>
      <c r="E73" s="287">
        <f t="shared" si="3"/>
        <v>-0.25</v>
      </c>
      <c r="F73" s="288">
        <f t="shared" si="3"/>
        <v>1</v>
      </c>
      <c r="G73" s="192"/>
      <c r="H73" s="6"/>
      <c r="I73" s="6"/>
      <c r="J73" s="233"/>
      <c r="K73" s="233"/>
      <c r="L73" s="233"/>
      <c r="M73" s="233"/>
      <c r="N73" s="233"/>
    </row>
    <row r="74" spans="1:14" ht="12.75" customHeight="1">
      <c r="A74" s="5"/>
      <c r="B74" s="20"/>
      <c r="C74" s="284"/>
      <c r="D74" s="287"/>
      <c r="E74" s="287"/>
      <c r="F74" s="287"/>
      <c r="G74" s="6"/>
      <c r="H74" s="6"/>
      <c r="I74" s="6"/>
      <c r="J74" s="233"/>
      <c r="K74" s="233"/>
      <c r="L74" s="233"/>
      <c r="M74" s="233"/>
      <c r="N74" s="233"/>
    </row>
    <row r="75" spans="1:14" ht="12.75" customHeight="1">
      <c r="A75" s="5"/>
      <c r="B75" s="20"/>
      <c r="C75" s="644" t="str">
        <f>C29</f>
        <v>La inversa de Leontief resulta ser:</v>
      </c>
      <c r="D75" s="645"/>
      <c r="E75" s="645"/>
      <c r="F75" s="645"/>
      <c r="G75" s="645"/>
      <c r="H75" s="645"/>
      <c r="I75" s="645"/>
      <c r="J75" s="646"/>
      <c r="K75" s="233"/>
      <c r="L75" s="233"/>
      <c r="M75" s="233"/>
      <c r="N75" s="233"/>
    </row>
    <row r="76" spans="1:14" ht="12.75" customHeight="1">
      <c r="A76" s="5"/>
      <c r="B76" s="20"/>
      <c r="C76" s="284"/>
      <c r="D76" s="285"/>
      <c r="E76" s="285"/>
      <c r="F76" s="285"/>
      <c r="G76" s="6"/>
      <c r="H76" s="6"/>
      <c r="I76" s="6"/>
      <c r="J76" s="233"/>
      <c r="K76" s="233"/>
      <c r="L76" s="233"/>
      <c r="M76" s="233"/>
      <c r="N76" s="233"/>
    </row>
    <row r="77" spans="1:14" ht="15.75" customHeight="1">
      <c r="A77" s="5"/>
      <c r="B77" s="20"/>
      <c r="C77" s="282" t="s">
        <v>165</v>
      </c>
      <c r="D77" s="289">
        <v>1.17241379310345</v>
      </c>
      <c r="E77" s="290">
        <v>0.34482758620689702</v>
      </c>
      <c r="F77" s="291">
        <v>0.20689655172413801</v>
      </c>
      <c r="G77" s="192"/>
      <c r="H77" s="6"/>
      <c r="I77" s="6"/>
      <c r="J77" s="233"/>
      <c r="K77" s="233"/>
      <c r="L77" s="233"/>
      <c r="M77" s="233"/>
      <c r="N77" s="233"/>
    </row>
    <row r="78" spans="1:14" ht="12.75" customHeight="1">
      <c r="A78" s="5"/>
      <c r="B78" s="20"/>
      <c r="C78" s="278"/>
      <c r="D78" s="289">
        <v>0.68965517241379304</v>
      </c>
      <c r="E78" s="290">
        <v>1.3793103448275901</v>
      </c>
      <c r="F78" s="291">
        <v>0.82758620689655205</v>
      </c>
      <c r="G78" s="192"/>
      <c r="H78" s="6"/>
      <c r="I78" s="6"/>
      <c r="J78" s="233"/>
      <c r="K78" s="233"/>
      <c r="L78" s="233"/>
      <c r="M78" s="233"/>
      <c r="N78" s="233"/>
    </row>
    <row r="79" spans="1:14" ht="12.75" customHeight="1">
      <c r="A79" s="5"/>
      <c r="B79" s="20"/>
      <c r="C79" s="278"/>
      <c r="D79" s="289">
        <v>0.17241379310344801</v>
      </c>
      <c r="E79" s="290">
        <v>0.34482758620689702</v>
      </c>
      <c r="F79" s="291">
        <v>1.2068965517241399</v>
      </c>
      <c r="G79" s="192"/>
      <c r="H79" s="6"/>
      <c r="I79" s="6"/>
      <c r="J79" s="233"/>
      <c r="K79" s="233"/>
      <c r="L79" s="233"/>
      <c r="M79" s="233"/>
      <c r="N79" s="233"/>
    </row>
    <row r="80" spans="1:14" ht="12.75" customHeight="1">
      <c r="A80" s="5"/>
      <c r="B80" s="20"/>
      <c r="C80" s="6"/>
      <c r="D80" s="6"/>
      <c r="E80" s="6"/>
      <c r="F80" s="6"/>
      <c r="G80" s="6"/>
      <c r="H80" s="6"/>
      <c r="I80" s="6"/>
      <c r="J80" s="233"/>
      <c r="K80" s="233"/>
      <c r="L80" s="233"/>
      <c r="M80" s="233"/>
      <c r="N80" s="233"/>
    </row>
    <row r="81" spans="1:14" ht="12.75" customHeight="1">
      <c r="A81" s="5"/>
      <c r="B81" s="20"/>
      <c r="C81" s="81"/>
      <c r="D81" s="81"/>
      <c r="E81" s="81"/>
      <c r="F81" s="81"/>
      <c r="G81" s="81"/>
      <c r="H81" s="81"/>
      <c r="I81" s="81"/>
      <c r="J81" s="81"/>
      <c r="K81" s="233"/>
      <c r="L81" s="233"/>
      <c r="M81" s="233"/>
      <c r="N81" s="233"/>
    </row>
    <row r="82" spans="1:14" s="580" customFormat="1" ht="15.75" customHeight="1">
      <c r="A82" s="5"/>
      <c r="B82" s="585" t="s">
        <v>14</v>
      </c>
      <c r="C82" s="585"/>
      <c r="D82" s="585"/>
      <c r="E82" s="585"/>
      <c r="F82" s="585"/>
      <c r="G82" s="585"/>
      <c r="H82" s="586" t="s">
        <v>15</v>
      </c>
      <c r="I82" s="586"/>
      <c r="J82" s="586"/>
      <c r="K82" s="586"/>
      <c r="L82" s="586"/>
      <c r="M82" s="586"/>
      <c r="N82" s="233"/>
    </row>
    <row r="83" spans="1:14" s="580" customFormat="1" ht="12.75" customHeight="1"/>
  </sheetData>
  <mergeCells count="11">
    <mergeCell ref="I2:M2"/>
    <mergeCell ref="C16:J16"/>
    <mergeCell ref="C29:J29"/>
    <mergeCell ref="C65:D65"/>
    <mergeCell ref="B82:G82"/>
    <mergeCell ref="H82:M82"/>
    <mergeCell ref="B7:G7"/>
    <mergeCell ref="H7:M7"/>
    <mergeCell ref="C10:M11"/>
    <mergeCell ref="C75:J75"/>
    <mergeCell ref="B14:M14"/>
  </mergeCells>
  <hyperlinks>
    <hyperlink ref="M4" location="Índice!A1" display="Volver al índice" xr:uid="{00000000-0004-0000-0800-000001000000}"/>
    <hyperlink ref="B4" location="Ejercicios!A1" display="Volver a ejercicios" xr:uid="{8CCCC718-DCAF-4862-970A-DBA7F0F2D18A}"/>
  </hyperlinks>
  <pageMargins left="0.75" right="0.75" top="1" bottom="1" header="0.5" footer="0.5"/>
  <pageSetup scale="60" orientation="portrait"/>
  <headerFooter>
    <oddFooter>&amp;R&amp;"Arial,Regular"&amp;10&amp;K000000Rta_14.6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5"/>
  <sheetViews>
    <sheetView showGridLines="0" workbookViewId="0">
      <selection activeCell="B17" sqref="B17"/>
    </sheetView>
  </sheetViews>
  <sheetFormatPr baseColWidth="10" defaultColWidth="10.85546875" defaultRowHeight="12.75" customHeight="1"/>
  <cols>
    <col min="1" max="1" width="4.85546875" style="1" customWidth="1"/>
    <col min="2" max="2" width="6.42578125" style="1" customWidth="1"/>
    <col min="3" max="3" width="10.42578125" style="1" customWidth="1"/>
    <col min="4" max="4" width="9.140625" style="1" customWidth="1"/>
    <col min="5" max="5" width="11.5703125" style="1" customWidth="1"/>
    <col min="6" max="6" width="10.42578125" style="1" customWidth="1"/>
    <col min="7" max="7" width="11.42578125" style="1" customWidth="1"/>
    <col min="8" max="8" width="9.140625" style="1" customWidth="1"/>
    <col min="9" max="9" width="5.42578125" style="1" customWidth="1"/>
    <col min="10" max="10" width="9.140625" style="1" customWidth="1"/>
    <col min="11" max="11" width="9.42578125" style="1" customWidth="1"/>
    <col min="12" max="14" width="9.140625" style="1" customWidth="1"/>
    <col min="15" max="15" width="10" style="580" customWidth="1"/>
    <col min="16" max="16" width="10.85546875" style="580" customWidth="1"/>
    <col min="17" max="16384" width="10.85546875" style="1"/>
  </cols>
  <sheetData>
    <row r="1" spans="1:15" ht="12.75" customHeight="1">
      <c r="A1" s="2"/>
      <c r="B1" s="3"/>
      <c r="C1" s="3"/>
      <c r="D1" s="3"/>
      <c r="E1" s="3"/>
      <c r="F1" s="3"/>
      <c r="G1" s="3"/>
      <c r="H1" s="3"/>
      <c r="I1" s="3"/>
      <c r="J1" s="3"/>
      <c r="K1" s="3"/>
      <c r="L1" s="3"/>
      <c r="M1" s="3"/>
      <c r="N1" s="3"/>
      <c r="O1" s="3"/>
    </row>
    <row r="2" spans="1:15" ht="12.75" customHeight="1">
      <c r="A2" s="5"/>
      <c r="B2" s="6"/>
      <c r="C2" s="6"/>
      <c r="D2" s="9"/>
      <c r="E2" s="9"/>
      <c r="F2" s="9"/>
      <c r="G2" s="9"/>
      <c r="H2" s="9"/>
      <c r="I2" s="6"/>
      <c r="J2" s="6"/>
      <c r="K2" s="6"/>
      <c r="L2" s="6"/>
      <c r="M2" s="8" t="s">
        <v>1</v>
      </c>
      <c r="N2" s="6"/>
      <c r="O2" s="6"/>
    </row>
    <row r="3" spans="1:15" ht="12.75" customHeight="1">
      <c r="A3" s="5"/>
      <c r="B3" s="6"/>
      <c r="C3" s="6"/>
      <c r="D3" s="6"/>
      <c r="E3" s="6"/>
      <c r="F3" s="6"/>
      <c r="G3" s="6"/>
      <c r="H3" s="6"/>
      <c r="I3" s="6"/>
      <c r="J3" s="6"/>
      <c r="K3" s="6"/>
      <c r="L3" s="6"/>
      <c r="M3" s="88"/>
      <c r="N3" s="6"/>
      <c r="O3" s="6"/>
    </row>
    <row r="4" spans="1:15" ht="12.75" customHeight="1">
      <c r="A4" s="5"/>
      <c r="B4" s="575" t="s">
        <v>389</v>
      </c>
      <c r="C4" s="6"/>
      <c r="D4" s="6"/>
      <c r="E4" s="6"/>
      <c r="F4" s="6"/>
      <c r="G4" s="6"/>
      <c r="H4" s="6"/>
      <c r="I4" s="6"/>
      <c r="J4" s="6"/>
      <c r="K4" s="6"/>
      <c r="L4" s="6"/>
      <c r="M4" s="576" t="s">
        <v>373</v>
      </c>
      <c r="N4" s="6"/>
      <c r="O4" s="30"/>
    </row>
    <row r="5" spans="1:15" ht="12.75" customHeight="1">
      <c r="A5" s="5"/>
      <c r="B5" s="89"/>
      <c r="C5" s="6"/>
      <c r="D5" s="6"/>
      <c r="E5" s="6"/>
      <c r="F5" s="6"/>
      <c r="G5" s="6"/>
      <c r="H5" s="6"/>
      <c r="I5" s="6"/>
      <c r="J5" s="6"/>
      <c r="K5" s="6"/>
      <c r="L5" s="6"/>
      <c r="M5" s="29"/>
      <c r="N5" s="6"/>
      <c r="O5" s="30"/>
    </row>
    <row r="6" spans="1:15" ht="12.75" customHeight="1">
      <c r="A6" s="5"/>
      <c r="B6" s="6"/>
      <c r="C6" s="6"/>
      <c r="D6" s="6"/>
      <c r="E6" s="6"/>
      <c r="F6" s="6"/>
      <c r="G6" s="6"/>
      <c r="H6" s="6"/>
      <c r="I6" s="6"/>
      <c r="J6" s="6"/>
      <c r="K6" s="6"/>
      <c r="L6" s="6"/>
      <c r="M6" s="6"/>
      <c r="N6" s="6"/>
      <c r="O6" s="6"/>
    </row>
    <row r="7" spans="1:15" ht="18.75" customHeight="1">
      <c r="A7" s="5"/>
      <c r="B7" s="585" t="s">
        <v>65</v>
      </c>
      <c r="C7" s="585"/>
      <c r="D7" s="585"/>
      <c r="E7" s="585"/>
      <c r="F7" s="585"/>
      <c r="G7" s="585"/>
      <c r="H7" s="586"/>
      <c r="I7" s="586"/>
      <c r="J7" s="586"/>
      <c r="K7" s="586"/>
      <c r="L7" s="586"/>
      <c r="M7" s="586"/>
      <c r="N7" s="6"/>
      <c r="O7" s="6"/>
    </row>
    <row r="8" spans="1:15" ht="12.75" customHeight="1">
      <c r="A8" s="5"/>
      <c r="B8" s="6"/>
      <c r="C8" s="6"/>
      <c r="D8" s="6"/>
      <c r="E8" s="6"/>
      <c r="F8" s="6"/>
      <c r="G8" s="6"/>
      <c r="H8" s="6"/>
      <c r="I8" s="6"/>
      <c r="J8" s="6"/>
      <c r="K8" s="6"/>
      <c r="L8" s="6"/>
      <c r="M8" s="6"/>
      <c r="N8" s="6"/>
      <c r="O8" s="6"/>
    </row>
    <row r="9" spans="1:15" ht="12.75" customHeight="1">
      <c r="A9" s="5"/>
      <c r="B9" s="6"/>
      <c r="C9" s="6"/>
      <c r="D9" s="6"/>
      <c r="E9" s="6"/>
      <c r="F9" s="6"/>
      <c r="G9" s="6"/>
      <c r="H9" s="6"/>
      <c r="I9" s="6"/>
      <c r="J9" s="6"/>
      <c r="K9" s="6"/>
      <c r="L9" s="6"/>
      <c r="M9" s="6"/>
      <c r="N9" s="6"/>
      <c r="O9" s="6"/>
    </row>
    <row r="10" spans="1:15" ht="12.75" customHeight="1">
      <c r="A10" s="5"/>
      <c r="B10" s="107" t="s">
        <v>166</v>
      </c>
      <c r="C10" s="596" t="s">
        <v>167</v>
      </c>
      <c r="D10" s="597"/>
      <c r="E10" s="597"/>
      <c r="F10" s="597"/>
      <c r="G10" s="597"/>
      <c r="H10" s="597"/>
      <c r="I10" s="597"/>
      <c r="J10" s="597"/>
      <c r="K10" s="597"/>
      <c r="L10" s="597"/>
      <c r="M10" s="597"/>
      <c r="N10" s="6"/>
      <c r="O10" s="6"/>
    </row>
    <row r="11" spans="1:15" ht="12.75" customHeight="1">
      <c r="A11" s="5"/>
      <c r="B11" s="6"/>
      <c r="C11" s="597"/>
      <c r="D11" s="597"/>
      <c r="E11" s="597"/>
      <c r="F11" s="597"/>
      <c r="G11" s="597"/>
      <c r="H11" s="597"/>
      <c r="I11" s="597"/>
      <c r="J11" s="597"/>
      <c r="K11" s="597"/>
      <c r="L11" s="597"/>
      <c r="M11" s="597"/>
      <c r="N11" s="6"/>
      <c r="O11" s="6"/>
    </row>
    <row r="12" spans="1:15" ht="12.75" customHeight="1">
      <c r="A12" s="5"/>
      <c r="B12" s="6"/>
      <c r="C12" s="597"/>
      <c r="D12" s="597"/>
      <c r="E12" s="597"/>
      <c r="F12" s="597"/>
      <c r="G12" s="597"/>
      <c r="H12" s="597"/>
      <c r="I12" s="597"/>
      <c r="J12" s="597"/>
      <c r="K12" s="597"/>
      <c r="L12" s="597"/>
      <c r="M12" s="597"/>
      <c r="N12" s="6"/>
      <c r="O12" s="6"/>
    </row>
    <row r="13" spans="1:15" ht="12.75" customHeight="1">
      <c r="A13" s="5"/>
      <c r="B13" s="6"/>
      <c r="C13" s="597"/>
      <c r="D13" s="597"/>
      <c r="E13" s="597"/>
      <c r="F13" s="597"/>
      <c r="G13" s="597"/>
      <c r="H13" s="597"/>
      <c r="I13" s="597"/>
      <c r="J13" s="597"/>
      <c r="K13" s="597"/>
      <c r="L13" s="597"/>
      <c r="M13" s="597"/>
      <c r="N13" s="6"/>
      <c r="O13" s="6"/>
    </row>
    <row r="14" spans="1:15" ht="12.75" customHeight="1">
      <c r="A14" s="5"/>
      <c r="B14" s="6"/>
      <c r="C14" s="46"/>
      <c r="D14" s="46"/>
      <c r="E14" s="46"/>
      <c r="F14" s="46"/>
      <c r="G14" s="46"/>
      <c r="H14" s="46"/>
      <c r="I14" s="46"/>
      <c r="J14" s="46"/>
      <c r="K14" s="46"/>
      <c r="L14" s="46"/>
      <c r="M14" s="46"/>
      <c r="N14" s="6"/>
      <c r="O14" s="6"/>
    </row>
    <row r="15" spans="1:15" ht="12.75" customHeight="1">
      <c r="A15" s="5"/>
      <c r="B15" s="6"/>
      <c r="C15" s="6"/>
      <c r="D15" s="6"/>
      <c r="E15" s="6"/>
      <c r="F15" s="6"/>
      <c r="G15" s="6"/>
      <c r="H15" s="6"/>
      <c r="I15" s="6"/>
      <c r="J15" s="6"/>
      <c r="K15" s="6"/>
      <c r="L15" s="6"/>
      <c r="M15" s="6"/>
      <c r="N15" s="6"/>
      <c r="O15" s="6"/>
    </row>
    <row r="16" spans="1:15" ht="18.75" customHeight="1">
      <c r="A16" s="5"/>
      <c r="B16" s="585" t="s">
        <v>234</v>
      </c>
      <c r="C16" s="585"/>
      <c r="D16" s="585"/>
      <c r="E16" s="585"/>
      <c r="F16" s="585"/>
      <c r="G16" s="585"/>
      <c r="H16" s="585"/>
      <c r="I16" s="585"/>
      <c r="J16" s="585"/>
      <c r="K16" s="585"/>
      <c r="L16" s="585"/>
      <c r="M16" s="585"/>
      <c r="N16" s="163"/>
      <c r="O16" s="6"/>
    </row>
    <row r="17" spans="1:15" ht="12.75" customHeight="1">
      <c r="A17" s="5"/>
      <c r="B17" s="6"/>
      <c r="C17" s="6"/>
      <c r="D17" s="6"/>
      <c r="E17" s="6"/>
      <c r="F17" s="6"/>
      <c r="G17" s="6"/>
      <c r="H17" s="6"/>
      <c r="I17" s="6"/>
      <c r="J17" s="6"/>
      <c r="K17" s="6"/>
      <c r="L17" s="6"/>
      <c r="M17" s="6"/>
      <c r="N17" s="6"/>
      <c r="O17" s="6"/>
    </row>
    <row r="18" spans="1:15" ht="13.7" customHeight="1">
      <c r="A18" s="5"/>
      <c r="B18" s="6"/>
      <c r="C18" s="602" t="s">
        <v>168</v>
      </c>
      <c r="D18" s="603"/>
      <c r="E18" s="603"/>
      <c r="F18" s="603"/>
      <c r="G18" s="603"/>
      <c r="H18" s="603"/>
      <c r="I18" s="6"/>
      <c r="J18" s="6"/>
      <c r="K18" s="6"/>
      <c r="L18" s="6"/>
      <c r="M18" s="6"/>
      <c r="N18" s="6"/>
      <c r="O18" s="6"/>
    </row>
    <row r="19" spans="1:15" ht="15" customHeight="1">
      <c r="A19" s="5"/>
      <c r="B19" s="6"/>
      <c r="C19" s="292"/>
      <c r="D19" s="292"/>
      <c r="E19" s="292"/>
      <c r="F19" s="292"/>
      <c r="G19" s="292"/>
      <c r="H19" s="6"/>
      <c r="I19" s="6"/>
      <c r="J19" s="6"/>
      <c r="K19" s="6"/>
      <c r="L19" s="6"/>
      <c r="M19" s="6"/>
      <c r="N19" s="6"/>
      <c r="O19" s="6"/>
    </row>
    <row r="20" spans="1:15" ht="26.25" customHeight="1">
      <c r="A20" s="5"/>
      <c r="B20" s="293"/>
      <c r="C20" s="6"/>
      <c r="D20" s="292"/>
      <c r="E20" s="294"/>
      <c r="F20" s="292"/>
      <c r="G20" s="292"/>
      <c r="H20" s="293"/>
      <c r="I20" s="6"/>
      <c r="J20" s="6"/>
      <c r="K20" s="6"/>
      <c r="L20" s="6"/>
      <c r="M20" s="6"/>
      <c r="N20" s="6"/>
      <c r="O20" s="6"/>
    </row>
    <row r="21" spans="1:15" ht="16.5" customHeight="1">
      <c r="A21" s="5"/>
      <c r="B21" s="293"/>
      <c r="C21" s="48" t="s">
        <v>169</v>
      </c>
      <c r="D21" s="28"/>
      <c r="E21" s="28"/>
      <c r="F21" s="28"/>
      <c r="G21" s="28"/>
      <c r="H21" s="28"/>
      <c r="I21" s="6"/>
      <c r="J21" s="6"/>
      <c r="K21" s="6"/>
      <c r="L21" s="6"/>
      <c r="M21" s="6"/>
      <c r="N21" s="6"/>
      <c r="O21" s="6"/>
    </row>
    <row r="22" spans="1:15" ht="15" customHeight="1">
      <c r="A22" s="5"/>
      <c r="B22" s="293"/>
      <c r="C22" s="6"/>
      <c r="D22" s="6"/>
      <c r="E22" s="6"/>
      <c r="F22" s="6"/>
      <c r="G22" s="6"/>
      <c r="H22" s="6"/>
      <c r="I22" s="6"/>
      <c r="J22" s="6"/>
      <c r="K22" s="6"/>
      <c r="L22" s="6"/>
      <c r="M22" s="6"/>
      <c r="N22" s="6"/>
      <c r="O22" s="6"/>
    </row>
    <row r="23" spans="1:15" ht="15.75" customHeight="1">
      <c r="A23" s="5"/>
      <c r="B23" s="293"/>
      <c r="C23" s="295" t="s">
        <v>170</v>
      </c>
      <c r="D23" s="296"/>
      <c r="E23" s="297"/>
      <c r="F23" s="292"/>
      <c r="G23" s="292"/>
      <c r="H23" s="293"/>
      <c r="I23" s="6"/>
      <c r="J23" s="6"/>
      <c r="K23" s="6"/>
      <c r="L23" s="6"/>
      <c r="M23" s="6"/>
      <c r="N23" s="6"/>
      <c r="O23" s="6"/>
    </row>
    <row r="24" spans="1:15" ht="15" customHeight="1">
      <c r="A24" s="5"/>
      <c r="B24" s="293"/>
      <c r="C24" s="6"/>
      <c r="D24" s="296"/>
      <c r="E24" s="297"/>
      <c r="F24" s="292"/>
      <c r="G24" s="292"/>
      <c r="H24" s="293"/>
      <c r="I24" s="6"/>
      <c r="J24" s="6"/>
      <c r="K24" s="6"/>
      <c r="L24" s="6"/>
      <c r="M24" s="6"/>
      <c r="N24" s="6"/>
      <c r="O24" s="6"/>
    </row>
    <row r="25" spans="1:15" ht="15" customHeight="1">
      <c r="A25" s="5"/>
      <c r="B25" s="293"/>
      <c r="C25" s="48" t="s">
        <v>171</v>
      </c>
      <c r="D25" s="296"/>
      <c r="E25" s="297"/>
      <c r="F25" s="292"/>
      <c r="G25" s="292"/>
      <c r="H25" s="293"/>
      <c r="I25" s="6"/>
      <c r="J25" s="6"/>
      <c r="K25" s="6"/>
      <c r="L25" s="6"/>
      <c r="M25" s="6"/>
      <c r="N25" s="6"/>
      <c r="O25" s="6"/>
    </row>
    <row r="26" spans="1:15" ht="15" customHeight="1">
      <c r="A26" s="5"/>
      <c r="B26" s="293"/>
      <c r="C26" s="28"/>
      <c r="D26" s="296"/>
      <c r="E26" s="297"/>
      <c r="F26" s="292"/>
      <c r="G26" s="292"/>
      <c r="H26" s="293"/>
      <c r="I26" s="6"/>
      <c r="J26" s="6"/>
      <c r="K26" s="6"/>
      <c r="L26" s="6"/>
      <c r="M26" s="6"/>
      <c r="N26" s="6"/>
      <c r="O26" s="6"/>
    </row>
    <row r="27" spans="1:15" ht="15" customHeight="1">
      <c r="A27" s="5"/>
      <c r="B27" s="293"/>
      <c r="C27" s="133" t="s">
        <v>88</v>
      </c>
      <c r="D27" s="296"/>
      <c r="E27" s="297"/>
      <c r="F27" s="292"/>
      <c r="G27" s="292"/>
      <c r="H27" s="293"/>
      <c r="I27" s="6"/>
      <c r="J27" s="6"/>
      <c r="K27" s="6"/>
      <c r="L27" s="6"/>
      <c r="M27" s="6"/>
      <c r="N27" s="6"/>
      <c r="O27" s="6"/>
    </row>
    <row r="28" spans="1:15" ht="15" customHeight="1">
      <c r="A28" s="5"/>
      <c r="B28" s="293"/>
      <c r="C28" s="48" t="s">
        <v>157</v>
      </c>
      <c r="D28" s="296"/>
      <c r="E28" s="297"/>
      <c r="F28" s="292"/>
      <c r="G28" s="292"/>
      <c r="H28" s="293"/>
      <c r="I28" s="6"/>
      <c r="J28" s="6"/>
      <c r="K28" s="6"/>
      <c r="L28" s="6"/>
      <c r="M28" s="6"/>
      <c r="N28" s="6"/>
      <c r="O28" s="6"/>
    </row>
    <row r="29" spans="1:15" ht="15" customHeight="1">
      <c r="A29" s="5"/>
      <c r="B29" s="293"/>
      <c r="C29" s="298"/>
      <c r="D29" s="298"/>
      <c r="E29" s="298"/>
      <c r="F29" s="298"/>
      <c r="G29" s="298"/>
      <c r="H29" s="299"/>
      <c r="I29" s="55"/>
      <c r="J29" s="55"/>
      <c r="K29" s="55"/>
      <c r="L29" s="55"/>
      <c r="M29" s="55"/>
      <c r="N29" s="6"/>
      <c r="O29" s="6"/>
    </row>
    <row r="30" spans="1:15" ht="15" customHeight="1">
      <c r="A30" s="5"/>
      <c r="B30" s="300"/>
      <c r="C30" s="210"/>
      <c r="D30" s="137" t="s">
        <v>33</v>
      </c>
      <c r="E30" s="56" t="s">
        <v>34</v>
      </c>
      <c r="F30" s="239" t="s">
        <v>35</v>
      </c>
      <c r="G30" s="212" t="s">
        <v>127</v>
      </c>
      <c r="H30" s="212" t="s">
        <v>110</v>
      </c>
      <c r="I30" s="212" t="s">
        <v>111</v>
      </c>
      <c r="J30" s="212" t="s">
        <v>128</v>
      </c>
      <c r="K30" s="212" t="s">
        <v>129</v>
      </c>
      <c r="L30" s="212" t="s">
        <v>130</v>
      </c>
      <c r="M30" s="212" t="s">
        <v>131</v>
      </c>
      <c r="N30" s="192"/>
      <c r="O30" s="6"/>
    </row>
    <row r="31" spans="1:15" ht="15" customHeight="1">
      <c r="A31" s="5"/>
      <c r="B31" s="300"/>
      <c r="C31" s="213" t="s">
        <v>33</v>
      </c>
      <c r="D31" s="254">
        <v>0</v>
      </c>
      <c r="E31" s="255">
        <v>20</v>
      </c>
      <c r="F31" s="256">
        <v>0</v>
      </c>
      <c r="G31" s="257">
        <v>20</v>
      </c>
      <c r="H31" s="257">
        <v>100</v>
      </c>
      <c r="I31" s="257">
        <v>0</v>
      </c>
      <c r="J31" s="257">
        <v>20</v>
      </c>
      <c r="K31" s="257">
        <v>-40</v>
      </c>
      <c r="L31" s="257">
        <v>80</v>
      </c>
      <c r="M31" s="257">
        <v>100</v>
      </c>
      <c r="N31" s="192"/>
      <c r="O31" s="6"/>
    </row>
    <row r="32" spans="1:15" ht="15" customHeight="1">
      <c r="A32" s="5"/>
      <c r="B32" s="300"/>
      <c r="C32" s="215" t="s">
        <v>34</v>
      </c>
      <c r="D32" s="258">
        <v>50</v>
      </c>
      <c r="E32" s="259">
        <v>0</v>
      </c>
      <c r="F32" s="260">
        <v>30</v>
      </c>
      <c r="G32" s="261">
        <v>80</v>
      </c>
      <c r="H32" s="261">
        <v>50</v>
      </c>
      <c r="I32" s="261">
        <v>10</v>
      </c>
      <c r="J32" s="261">
        <v>30</v>
      </c>
      <c r="K32" s="261">
        <v>-90</v>
      </c>
      <c r="L32" s="261">
        <v>0</v>
      </c>
      <c r="M32" s="261">
        <v>80</v>
      </c>
      <c r="N32" s="192"/>
      <c r="O32" s="6"/>
    </row>
    <row r="33" spans="1:15" ht="15" customHeight="1">
      <c r="A33" s="5"/>
      <c r="B33" s="300"/>
      <c r="C33" s="217" t="s">
        <v>35</v>
      </c>
      <c r="D33" s="262">
        <v>0</v>
      </c>
      <c r="E33" s="263">
        <v>20</v>
      </c>
      <c r="F33" s="264">
        <v>0</v>
      </c>
      <c r="G33" s="265">
        <v>20</v>
      </c>
      <c r="H33" s="265">
        <v>30</v>
      </c>
      <c r="I33" s="265">
        <v>0</v>
      </c>
      <c r="J33" s="265">
        <v>0</v>
      </c>
      <c r="K33" s="265">
        <v>0</v>
      </c>
      <c r="L33" s="265">
        <v>30</v>
      </c>
      <c r="M33" s="265">
        <v>50</v>
      </c>
      <c r="N33" s="192"/>
      <c r="O33" s="6"/>
    </row>
    <row r="34" spans="1:15" ht="15" customHeight="1">
      <c r="A34" s="5"/>
      <c r="B34" s="300"/>
      <c r="C34" s="212" t="s">
        <v>140</v>
      </c>
      <c r="D34" s="266">
        <v>50</v>
      </c>
      <c r="E34" s="267">
        <v>40</v>
      </c>
      <c r="F34" s="268">
        <v>30</v>
      </c>
      <c r="G34" s="269">
        <v>120</v>
      </c>
      <c r="H34" s="269">
        <v>180</v>
      </c>
      <c r="I34" s="269">
        <v>10</v>
      </c>
      <c r="J34" s="269">
        <v>50</v>
      </c>
      <c r="K34" s="269">
        <v>-130</v>
      </c>
      <c r="L34" s="269">
        <v>110</v>
      </c>
      <c r="M34" s="269">
        <v>230</v>
      </c>
      <c r="N34" s="192"/>
      <c r="O34" s="6"/>
    </row>
    <row r="35" spans="1:15" ht="15" customHeight="1">
      <c r="A35" s="5"/>
      <c r="B35" s="300"/>
      <c r="C35" s="220" t="s">
        <v>34</v>
      </c>
      <c r="D35" s="254">
        <v>20</v>
      </c>
      <c r="E35" s="255">
        <v>15</v>
      </c>
      <c r="F35" s="256">
        <v>10</v>
      </c>
      <c r="G35" s="257">
        <v>45</v>
      </c>
      <c r="H35" s="254"/>
      <c r="I35" s="255"/>
      <c r="J35" s="255"/>
      <c r="K35" s="255"/>
      <c r="L35" s="255"/>
      <c r="M35" s="301"/>
      <c r="N35" s="6"/>
      <c r="O35" s="6"/>
    </row>
    <row r="36" spans="1:15" ht="15" customHeight="1">
      <c r="A36" s="5"/>
      <c r="B36" s="300"/>
      <c r="C36" s="224" t="s">
        <v>149</v>
      </c>
      <c r="D36" s="262">
        <v>20</v>
      </c>
      <c r="E36" s="263">
        <v>5</v>
      </c>
      <c r="F36" s="264">
        <v>10</v>
      </c>
      <c r="G36" s="265">
        <v>35</v>
      </c>
      <c r="H36" s="258"/>
      <c r="I36" s="259"/>
      <c r="J36" s="259"/>
      <c r="K36" s="259"/>
      <c r="L36" s="259"/>
      <c r="M36" s="302"/>
      <c r="N36" s="6"/>
      <c r="O36" s="6"/>
    </row>
    <row r="37" spans="1:15" ht="15" customHeight="1">
      <c r="A37" s="5"/>
      <c r="B37" s="300"/>
      <c r="C37" s="212" t="s">
        <v>152</v>
      </c>
      <c r="D37" s="266">
        <v>40</v>
      </c>
      <c r="E37" s="267">
        <v>20</v>
      </c>
      <c r="F37" s="268">
        <v>20</v>
      </c>
      <c r="G37" s="269">
        <v>80</v>
      </c>
      <c r="H37" s="258"/>
      <c r="I37" s="259"/>
      <c r="J37" s="259"/>
      <c r="K37" s="259"/>
      <c r="L37" s="259"/>
      <c r="M37" s="302"/>
      <c r="N37" s="6"/>
      <c r="O37" s="6"/>
    </row>
    <row r="38" spans="1:15" ht="15" customHeight="1">
      <c r="A38" s="5"/>
      <c r="B38" s="300"/>
      <c r="C38" s="212" t="s">
        <v>153</v>
      </c>
      <c r="D38" s="266">
        <v>10</v>
      </c>
      <c r="E38" s="267">
        <v>20</v>
      </c>
      <c r="F38" s="268">
        <v>0</v>
      </c>
      <c r="G38" s="269">
        <v>30</v>
      </c>
      <c r="H38" s="258"/>
      <c r="I38" s="259"/>
      <c r="J38" s="259"/>
      <c r="K38" s="259"/>
      <c r="L38" s="259"/>
      <c r="M38" s="302"/>
      <c r="N38" s="6"/>
      <c r="O38" s="6"/>
    </row>
    <row r="39" spans="1:15" ht="15" customHeight="1">
      <c r="A39" s="5"/>
      <c r="B39" s="300"/>
      <c r="C39" s="212" t="s">
        <v>131</v>
      </c>
      <c r="D39" s="266">
        <v>100</v>
      </c>
      <c r="E39" s="267">
        <v>80</v>
      </c>
      <c r="F39" s="268">
        <v>50</v>
      </c>
      <c r="G39" s="269">
        <v>230</v>
      </c>
      <c r="H39" s="258"/>
      <c r="I39" s="259"/>
      <c r="J39" s="259"/>
      <c r="K39" s="259"/>
      <c r="L39" s="259"/>
      <c r="M39" s="302"/>
      <c r="N39" s="6"/>
      <c r="O39" s="6"/>
    </row>
    <row r="40" spans="1:15" ht="15" customHeight="1">
      <c r="A40" s="5"/>
      <c r="B40" s="293"/>
      <c r="C40" s="132"/>
      <c r="D40" s="132"/>
      <c r="E40" s="132"/>
      <c r="F40" s="132"/>
      <c r="G40" s="132"/>
      <c r="H40" s="6"/>
      <c r="I40" s="6"/>
      <c r="J40" s="6"/>
      <c r="K40" s="6"/>
      <c r="L40" s="6"/>
      <c r="M40" s="6"/>
      <c r="N40" s="6"/>
      <c r="O40" s="6"/>
    </row>
    <row r="41" spans="1:15" ht="15" customHeight="1">
      <c r="A41" s="5"/>
      <c r="B41" s="293"/>
      <c r="C41" s="6"/>
      <c r="D41" s="6"/>
      <c r="E41" s="6"/>
      <c r="F41" s="6"/>
      <c r="G41" s="6"/>
      <c r="H41" s="6"/>
      <c r="I41" s="6"/>
      <c r="J41" s="6"/>
      <c r="K41" s="6"/>
      <c r="L41" s="6"/>
      <c r="M41" s="6"/>
      <c r="N41" s="6"/>
      <c r="O41" s="6"/>
    </row>
    <row r="42" spans="1:15" ht="15" customHeight="1">
      <c r="A42" s="5"/>
      <c r="B42" s="293"/>
      <c r="C42" s="48" t="s">
        <v>158</v>
      </c>
      <c r="D42" s="6"/>
      <c r="E42" s="6"/>
      <c r="F42" s="6"/>
      <c r="G42" s="6"/>
      <c r="H42" s="6"/>
      <c r="I42" s="6"/>
      <c r="J42" s="6"/>
      <c r="K42" s="6"/>
      <c r="L42" s="6"/>
      <c r="M42" s="6"/>
      <c r="N42" s="6"/>
      <c r="O42" s="6"/>
    </row>
    <row r="43" spans="1:15" ht="15" customHeight="1">
      <c r="A43" s="5"/>
      <c r="B43" s="293"/>
      <c r="C43" s="55"/>
      <c r="D43" s="55"/>
      <c r="E43" s="55"/>
      <c r="F43" s="55"/>
      <c r="G43" s="6"/>
      <c r="H43" s="6"/>
      <c r="I43" s="6"/>
      <c r="J43" s="6"/>
      <c r="K43" s="6"/>
      <c r="L43" s="6"/>
      <c r="M43" s="6"/>
      <c r="N43" s="6"/>
      <c r="O43" s="6"/>
    </row>
    <row r="44" spans="1:15" ht="15" customHeight="1">
      <c r="A44" s="5"/>
      <c r="B44" s="300"/>
      <c r="C44" s="238"/>
      <c r="D44" s="137" t="s">
        <v>33</v>
      </c>
      <c r="E44" s="56" t="s">
        <v>34</v>
      </c>
      <c r="F44" s="239" t="s">
        <v>35</v>
      </c>
      <c r="G44" s="192"/>
      <c r="H44" s="6"/>
      <c r="I44" s="6"/>
      <c r="J44" s="6"/>
      <c r="K44" s="6"/>
      <c r="L44" s="6"/>
      <c r="M44" s="6"/>
      <c r="N44" s="6"/>
      <c r="O44" s="6"/>
    </row>
    <row r="45" spans="1:15" ht="15" customHeight="1">
      <c r="A45" s="5"/>
      <c r="B45" s="293"/>
      <c r="C45" s="241" t="s">
        <v>33</v>
      </c>
      <c r="D45" s="242">
        <f t="shared" ref="D45:F53" si="0">D31/D$39</f>
        <v>0</v>
      </c>
      <c r="E45" s="242">
        <f t="shared" si="0"/>
        <v>0.25</v>
      </c>
      <c r="F45" s="242">
        <f t="shared" si="0"/>
        <v>0</v>
      </c>
      <c r="G45" s="6"/>
      <c r="H45" s="6"/>
      <c r="I45" s="6"/>
      <c r="J45" s="6"/>
      <c r="K45" s="6"/>
      <c r="L45" s="6"/>
      <c r="M45" s="6"/>
      <c r="N45" s="6"/>
      <c r="O45" s="6"/>
    </row>
    <row r="46" spans="1:15" ht="15" customHeight="1">
      <c r="A46" s="5"/>
      <c r="B46" s="293"/>
      <c r="C46" s="49" t="s">
        <v>34</v>
      </c>
      <c r="D46" s="243">
        <f t="shared" si="0"/>
        <v>0.5</v>
      </c>
      <c r="E46" s="243">
        <f t="shared" si="0"/>
        <v>0</v>
      </c>
      <c r="F46" s="243">
        <f t="shared" si="0"/>
        <v>0.6</v>
      </c>
      <c r="G46" s="6"/>
      <c r="H46" s="6"/>
      <c r="I46" s="6"/>
      <c r="J46" s="6"/>
      <c r="K46" s="6"/>
      <c r="L46" s="6"/>
      <c r="M46" s="6"/>
      <c r="N46" s="6"/>
      <c r="O46" s="6"/>
    </row>
    <row r="47" spans="1:15" ht="15" customHeight="1">
      <c r="A47" s="5"/>
      <c r="B47" s="293"/>
      <c r="C47" s="69" t="s">
        <v>35</v>
      </c>
      <c r="D47" s="244">
        <f t="shared" si="0"/>
        <v>0</v>
      </c>
      <c r="E47" s="244">
        <f t="shared" si="0"/>
        <v>0.25</v>
      </c>
      <c r="F47" s="244">
        <f t="shared" si="0"/>
        <v>0</v>
      </c>
      <c r="G47" s="6"/>
      <c r="H47" s="6"/>
      <c r="I47" s="6"/>
      <c r="J47" s="6"/>
      <c r="K47" s="6"/>
      <c r="L47" s="6"/>
      <c r="M47" s="6"/>
      <c r="N47" s="6"/>
      <c r="O47" s="6"/>
    </row>
    <row r="48" spans="1:15" ht="15" customHeight="1">
      <c r="A48" s="5"/>
      <c r="B48" s="293"/>
      <c r="C48" s="245" t="s">
        <v>140</v>
      </c>
      <c r="D48" s="246">
        <f t="shared" si="0"/>
        <v>0.5</v>
      </c>
      <c r="E48" s="246">
        <f t="shared" si="0"/>
        <v>0.5</v>
      </c>
      <c r="F48" s="246">
        <f t="shared" si="0"/>
        <v>0.6</v>
      </c>
      <c r="G48" s="6"/>
      <c r="H48" s="6"/>
      <c r="I48" s="6"/>
      <c r="J48" s="6"/>
      <c r="K48" s="6"/>
      <c r="L48" s="6"/>
      <c r="M48" s="6"/>
      <c r="N48" s="6"/>
      <c r="O48" s="6"/>
    </row>
    <row r="49" spans="1:15" ht="15" customHeight="1">
      <c r="A49" s="5"/>
      <c r="B49" s="293"/>
      <c r="C49" s="247" t="s">
        <v>159</v>
      </c>
      <c r="D49" s="242">
        <f t="shared" si="0"/>
        <v>0.2</v>
      </c>
      <c r="E49" s="242">
        <f t="shared" si="0"/>
        <v>0.1875</v>
      </c>
      <c r="F49" s="242">
        <f t="shared" si="0"/>
        <v>0.2</v>
      </c>
      <c r="G49" s="6"/>
      <c r="H49" s="6"/>
      <c r="I49" s="6"/>
      <c r="J49" s="6"/>
      <c r="K49" s="6"/>
      <c r="L49" s="6"/>
      <c r="M49" s="6"/>
      <c r="N49" s="6"/>
      <c r="O49" s="6"/>
    </row>
    <row r="50" spans="1:15" ht="15" customHeight="1">
      <c r="A50" s="5"/>
      <c r="B50" s="293"/>
      <c r="C50" s="248" t="s">
        <v>160</v>
      </c>
      <c r="D50" s="244">
        <f t="shared" si="0"/>
        <v>0.2</v>
      </c>
      <c r="E50" s="244">
        <f t="shared" si="0"/>
        <v>6.25E-2</v>
      </c>
      <c r="F50" s="244">
        <f t="shared" si="0"/>
        <v>0.2</v>
      </c>
      <c r="G50" s="6"/>
      <c r="H50" s="6"/>
      <c r="I50" s="6"/>
      <c r="J50" s="6"/>
      <c r="K50" s="6"/>
      <c r="L50" s="6"/>
      <c r="M50" s="6"/>
      <c r="N50" s="6"/>
      <c r="O50" s="6"/>
    </row>
    <row r="51" spans="1:15" ht="15" customHeight="1">
      <c r="A51" s="5"/>
      <c r="B51" s="293"/>
      <c r="C51" s="245" t="s">
        <v>161</v>
      </c>
      <c r="D51" s="246">
        <f t="shared" si="0"/>
        <v>0.4</v>
      </c>
      <c r="E51" s="246">
        <f t="shared" si="0"/>
        <v>0.25</v>
      </c>
      <c r="F51" s="246">
        <f t="shared" si="0"/>
        <v>0.4</v>
      </c>
      <c r="G51" s="6"/>
      <c r="H51" s="6"/>
      <c r="I51" s="6"/>
      <c r="J51" s="6"/>
      <c r="K51" s="6"/>
      <c r="L51" s="6"/>
      <c r="M51" s="6"/>
      <c r="N51" s="6"/>
      <c r="O51" s="6"/>
    </row>
    <row r="52" spans="1:15" ht="15" customHeight="1">
      <c r="A52" s="5"/>
      <c r="B52" s="293"/>
      <c r="C52" s="249" t="s">
        <v>162</v>
      </c>
      <c r="D52" s="250">
        <f t="shared" si="0"/>
        <v>0.1</v>
      </c>
      <c r="E52" s="250">
        <f t="shared" si="0"/>
        <v>0.25</v>
      </c>
      <c r="F52" s="250">
        <f t="shared" si="0"/>
        <v>0</v>
      </c>
      <c r="G52" s="6"/>
      <c r="H52" s="6"/>
      <c r="I52" s="6"/>
      <c r="J52" s="6"/>
      <c r="K52" s="6"/>
      <c r="L52" s="6"/>
      <c r="M52" s="6"/>
      <c r="N52" s="6"/>
      <c r="O52" s="6"/>
    </row>
    <row r="53" spans="1:15" ht="15" customHeight="1">
      <c r="A53" s="5"/>
      <c r="B53" s="293"/>
      <c r="C53" s="56" t="s">
        <v>87</v>
      </c>
      <c r="D53" s="246">
        <f t="shared" si="0"/>
        <v>1</v>
      </c>
      <c r="E53" s="246">
        <f t="shared" si="0"/>
        <v>1</v>
      </c>
      <c r="F53" s="246">
        <f t="shared" si="0"/>
        <v>1</v>
      </c>
      <c r="G53" s="6"/>
      <c r="H53" s="6"/>
      <c r="I53" s="6"/>
      <c r="J53" s="6"/>
      <c r="K53" s="6"/>
      <c r="L53" s="6"/>
      <c r="M53" s="6"/>
      <c r="N53" s="6"/>
      <c r="O53" s="6"/>
    </row>
    <row r="54" spans="1:15" ht="15" customHeight="1">
      <c r="A54" s="5"/>
      <c r="B54" s="293"/>
      <c r="C54" s="132"/>
      <c r="D54" s="132"/>
      <c r="E54" s="132"/>
      <c r="F54" s="132"/>
      <c r="G54" s="6"/>
      <c r="H54" s="6"/>
      <c r="I54" s="6"/>
      <c r="J54" s="6"/>
      <c r="K54" s="6"/>
      <c r="L54" s="6"/>
      <c r="M54" s="6"/>
      <c r="N54" s="6"/>
      <c r="O54" s="6"/>
    </row>
    <row r="55" spans="1:15" ht="15" customHeight="1">
      <c r="A55" s="5"/>
      <c r="B55" s="293"/>
      <c r="C55" s="48" t="s">
        <v>163</v>
      </c>
      <c r="D55" s="6"/>
      <c r="E55" s="6"/>
      <c r="F55" s="6"/>
      <c r="G55" s="6"/>
      <c r="H55" s="6"/>
      <c r="I55" s="6"/>
      <c r="J55" s="6"/>
      <c r="K55" s="6"/>
      <c r="L55" s="6"/>
      <c r="M55" s="6"/>
      <c r="N55" s="6"/>
      <c r="O55" s="6"/>
    </row>
    <row r="56" spans="1:15" ht="15" customHeight="1">
      <c r="A56" s="5"/>
      <c r="B56" s="293"/>
      <c r="C56" s="6"/>
      <c r="D56" s="6"/>
      <c r="E56" s="6"/>
      <c r="F56" s="6"/>
      <c r="G56" s="6"/>
      <c r="H56" s="6"/>
      <c r="I56" s="6"/>
      <c r="J56" s="6"/>
      <c r="K56" s="6"/>
      <c r="L56" s="6"/>
      <c r="M56" s="6"/>
      <c r="N56" s="6"/>
      <c r="O56" s="6"/>
    </row>
    <row r="57" spans="1:15" ht="15" customHeight="1">
      <c r="A57" s="5"/>
      <c r="B57" s="293"/>
      <c r="C57" s="303"/>
      <c r="D57" s="92">
        <v>1</v>
      </c>
      <c r="E57" s="50">
        <v>0</v>
      </c>
      <c r="F57" s="93">
        <v>0</v>
      </c>
      <c r="G57" s="304"/>
      <c r="H57" s="108"/>
      <c r="I57" s="108"/>
      <c r="J57" s="108"/>
      <c r="K57" s="108"/>
      <c r="L57" s="108"/>
      <c r="M57" s="6"/>
      <c r="N57" s="6"/>
      <c r="O57" s="6"/>
    </row>
    <row r="58" spans="1:15" ht="15" customHeight="1">
      <c r="A58" s="5"/>
      <c r="B58" s="293"/>
      <c r="C58" s="144" t="s">
        <v>115</v>
      </c>
      <c r="D58" s="92">
        <v>0</v>
      </c>
      <c r="E58" s="50">
        <v>1</v>
      </c>
      <c r="F58" s="93">
        <v>0</v>
      </c>
      <c r="G58" s="304"/>
      <c r="H58" s="108"/>
      <c r="I58" s="108"/>
      <c r="J58" s="108"/>
      <c r="K58" s="108"/>
      <c r="L58" s="108"/>
      <c r="M58" s="6"/>
      <c r="N58" s="6"/>
      <c r="O58" s="6"/>
    </row>
    <row r="59" spans="1:15" ht="15" customHeight="1">
      <c r="A59" s="5"/>
      <c r="B59" s="293"/>
      <c r="C59" s="303"/>
      <c r="D59" s="92">
        <v>0</v>
      </c>
      <c r="E59" s="50">
        <v>0</v>
      </c>
      <c r="F59" s="93">
        <v>1</v>
      </c>
      <c r="G59" s="304"/>
      <c r="H59" s="108"/>
      <c r="I59" s="108"/>
      <c r="J59" s="108"/>
      <c r="K59" s="108"/>
      <c r="L59" s="108"/>
      <c r="M59" s="6"/>
      <c r="N59" s="6"/>
      <c r="O59" s="6"/>
    </row>
    <row r="60" spans="1:15" ht="15" customHeight="1">
      <c r="A60" s="5"/>
      <c r="B60" s="293"/>
      <c r="C60" s="23"/>
      <c r="D60" s="102"/>
      <c r="E60" s="102"/>
      <c r="F60" s="102"/>
      <c r="G60" s="108"/>
      <c r="H60" s="108"/>
      <c r="I60" s="108"/>
      <c r="J60" s="108"/>
      <c r="K60" s="108"/>
      <c r="L60" s="108"/>
      <c r="M60" s="6"/>
      <c r="N60" s="6"/>
      <c r="O60" s="6"/>
    </row>
    <row r="61" spans="1:15" ht="15" customHeight="1">
      <c r="A61" s="5"/>
      <c r="B61" s="293"/>
      <c r="C61" s="144" t="s">
        <v>164</v>
      </c>
      <c r="D61" s="305">
        <f t="shared" ref="D61:F63" si="1">D57-D45</f>
        <v>1</v>
      </c>
      <c r="E61" s="306">
        <f t="shared" si="1"/>
        <v>-0.25</v>
      </c>
      <c r="F61" s="307">
        <f t="shared" si="1"/>
        <v>0</v>
      </c>
      <c r="G61" s="304"/>
      <c r="H61" s="108"/>
      <c r="I61" s="108"/>
      <c r="J61" s="108"/>
      <c r="K61" s="108"/>
      <c r="L61" s="108"/>
      <c r="M61" s="6"/>
      <c r="N61" s="6"/>
      <c r="O61" s="6"/>
    </row>
    <row r="62" spans="1:15" ht="15" customHeight="1">
      <c r="A62" s="5"/>
      <c r="B62" s="293"/>
      <c r="C62" s="303"/>
      <c r="D62" s="305">
        <f t="shared" si="1"/>
        <v>-0.5</v>
      </c>
      <c r="E62" s="306">
        <f t="shared" si="1"/>
        <v>1</v>
      </c>
      <c r="F62" s="307">
        <f t="shared" si="1"/>
        <v>-0.6</v>
      </c>
      <c r="G62" s="304"/>
      <c r="H62" s="108"/>
      <c r="I62" s="108"/>
      <c r="J62" s="108"/>
      <c r="K62" s="108"/>
      <c r="L62" s="108"/>
      <c r="M62" s="6"/>
      <c r="N62" s="6"/>
      <c r="O62" s="6"/>
    </row>
    <row r="63" spans="1:15" ht="15" customHeight="1">
      <c r="A63" s="5"/>
      <c r="B63" s="293"/>
      <c r="C63" s="303"/>
      <c r="D63" s="305">
        <f t="shared" si="1"/>
        <v>0</v>
      </c>
      <c r="E63" s="306">
        <f t="shared" si="1"/>
        <v>-0.25</v>
      </c>
      <c r="F63" s="307">
        <f t="shared" si="1"/>
        <v>1</v>
      </c>
      <c r="G63" s="304"/>
      <c r="H63" s="108"/>
      <c r="I63" s="108"/>
      <c r="J63" s="108"/>
      <c r="K63" s="108"/>
      <c r="L63" s="108"/>
      <c r="M63" s="6"/>
      <c r="N63" s="6"/>
      <c r="O63" s="6"/>
    </row>
    <row r="64" spans="1:15" ht="15" customHeight="1">
      <c r="A64" s="5"/>
      <c r="B64" s="293"/>
      <c r="C64" s="23"/>
      <c r="D64" s="102"/>
      <c r="E64" s="102"/>
      <c r="F64" s="102"/>
      <c r="G64" s="108"/>
      <c r="H64" s="108"/>
      <c r="I64" s="108"/>
      <c r="J64" s="108"/>
      <c r="K64" s="108"/>
      <c r="L64" s="108"/>
      <c r="M64" s="6"/>
      <c r="N64" s="6"/>
      <c r="O64" s="6"/>
    </row>
    <row r="65" spans="1:15" ht="15" customHeight="1">
      <c r="A65" s="5"/>
      <c r="B65" s="293"/>
      <c r="C65" s="144" t="s">
        <v>172</v>
      </c>
      <c r="D65" s="96">
        <v>1.17241379310345</v>
      </c>
      <c r="E65" s="100">
        <v>0.34482758620689702</v>
      </c>
      <c r="F65" s="308">
        <v>0.20689655172413801</v>
      </c>
      <c r="G65" s="304"/>
      <c r="H65" s="108"/>
      <c r="I65" s="108"/>
      <c r="J65" s="108"/>
      <c r="K65" s="108"/>
      <c r="L65" s="108"/>
      <c r="M65" s="6"/>
      <c r="N65" s="6"/>
      <c r="O65" s="6"/>
    </row>
    <row r="66" spans="1:15" ht="15" customHeight="1">
      <c r="A66" s="5"/>
      <c r="B66" s="293"/>
      <c r="C66" s="303"/>
      <c r="D66" s="96">
        <v>0.68965517241379304</v>
      </c>
      <c r="E66" s="100">
        <v>1.3793103448275901</v>
      </c>
      <c r="F66" s="308">
        <v>0.82758620689655205</v>
      </c>
      <c r="G66" s="304"/>
      <c r="H66" s="108"/>
      <c r="I66" s="108"/>
      <c r="J66" s="108"/>
      <c r="K66" s="108"/>
      <c r="L66" s="108"/>
      <c r="M66" s="6"/>
      <c r="N66" s="6"/>
      <c r="O66" s="6"/>
    </row>
    <row r="67" spans="1:15" ht="15" customHeight="1">
      <c r="A67" s="5"/>
      <c r="B67" s="293"/>
      <c r="C67" s="303"/>
      <c r="D67" s="96">
        <v>0.17241379310344801</v>
      </c>
      <c r="E67" s="100">
        <v>0.34482758620689702</v>
      </c>
      <c r="F67" s="308">
        <v>1.2068965517241399</v>
      </c>
      <c r="G67" s="304"/>
      <c r="H67" s="108"/>
      <c r="I67" s="108"/>
      <c r="J67" s="108"/>
      <c r="K67" s="108"/>
      <c r="L67" s="108"/>
      <c r="M67" s="6"/>
      <c r="N67" s="6"/>
      <c r="O67" s="6"/>
    </row>
    <row r="68" spans="1:15" ht="15" customHeight="1">
      <c r="A68" s="5"/>
      <c r="B68" s="293"/>
      <c r="C68" s="23"/>
      <c r="D68" s="102"/>
      <c r="E68" s="108"/>
      <c r="F68" s="108"/>
      <c r="G68" s="108"/>
      <c r="H68" s="108"/>
      <c r="I68" s="108"/>
      <c r="J68" s="108"/>
      <c r="K68" s="108"/>
      <c r="L68" s="108"/>
      <c r="M68" s="6"/>
      <c r="N68" s="6"/>
      <c r="O68" s="6"/>
    </row>
    <row r="69" spans="1:15" ht="15" customHeight="1">
      <c r="A69" s="5"/>
      <c r="B69" s="293"/>
      <c r="C69" s="23"/>
      <c r="D69" s="102"/>
      <c r="E69" s="108"/>
      <c r="F69" s="108"/>
      <c r="G69" s="108"/>
      <c r="H69" s="108"/>
      <c r="I69" s="108"/>
      <c r="J69" s="108"/>
      <c r="K69" s="108"/>
      <c r="L69" s="108"/>
      <c r="M69" s="6"/>
      <c r="N69" s="6"/>
      <c r="O69" s="6"/>
    </row>
    <row r="70" spans="1:15" ht="15" customHeight="1">
      <c r="A70" s="5"/>
      <c r="B70" s="293"/>
      <c r="C70" s="144" t="s">
        <v>90</v>
      </c>
      <c r="D70" s="135">
        <f>(H31+I31)*1.2</f>
        <v>120</v>
      </c>
      <c r="E70" s="145" t="s">
        <v>173</v>
      </c>
      <c r="F70" s="135">
        <v>172.96551724137899</v>
      </c>
      <c r="G70" s="145" t="s">
        <v>174</v>
      </c>
      <c r="H70" s="305">
        <f>D52</f>
        <v>0.1</v>
      </c>
      <c r="I70" s="306">
        <f>E52</f>
        <v>0.25</v>
      </c>
      <c r="J70" s="307">
        <f>F52</f>
        <v>0</v>
      </c>
      <c r="K70" s="309" t="s">
        <v>175</v>
      </c>
      <c r="L70" s="97">
        <v>70.262068965517201</v>
      </c>
      <c r="M70" s="192"/>
      <c r="N70" s="6"/>
      <c r="O70" s="6"/>
    </row>
    <row r="71" spans="1:15" ht="15" customHeight="1">
      <c r="A71" s="5"/>
      <c r="B71" s="293"/>
      <c r="C71" s="303"/>
      <c r="D71" s="135">
        <f>(H32+I32)*1.2</f>
        <v>72</v>
      </c>
      <c r="E71" s="310"/>
      <c r="F71" s="135">
        <v>211.86206896551701</v>
      </c>
      <c r="G71" s="304"/>
      <c r="H71" s="108"/>
      <c r="I71" s="108"/>
      <c r="J71" s="108"/>
      <c r="K71" s="108"/>
      <c r="L71" s="108"/>
      <c r="M71" s="6"/>
      <c r="N71" s="6"/>
      <c r="O71" s="6"/>
    </row>
    <row r="72" spans="1:15" ht="15" customHeight="1">
      <c r="A72" s="5"/>
      <c r="B72" s="293"/>
      <c r="C72" s="303"/>
      <c r="D72" s="135">
        <f>(H33+I33)*1.2</f>
        <v>36</v>
      </c>
      <c r="E72" s="310"/>
      <c r="F72" s="135">
        <v>88.965517241379303</v>
      </c>
      <c r="G72" s="304"/>
      <c r="H72" s="108"/>
      <c r="I72" s="108"/>
      <c r="J72" s="108"/>
      <c r="K72" s="108"/>
      <c r="L72" s="108"/>
      <c r="M72" s="6"/>
      <c r="N72" s="6"/>
      <c r="O72" s="6"/>
    </row>
    <row r="73" spans="1:15" ht="15" customHeight="1">
      <c r="A73" s="5"/>
      <c r="B73" s="293"/>
      <c r="C73" s="292"/>
      <c r="D73" s="292"/>
      <c r="E73" s="292"/>
      <c r="F73" s="293"/>
      <c r="G73" s="293"/>
      <c r="H73" s="293"/>
      <c r="I73" s="6"/>
      <c r="J73" s="6"/>
      <c r="K73" s="6"/>
      <c r="L73" s="6"/>
      <c r="M73" s="6"/>
      <c r="N73" s="6"/>
      <c r="O73" s="6"/>
    </row>
    <row r="74" spans="1:15" s="580" customFormat="1" ht="15.75" customHeight="1">
      <c r="A74" s="5"/>
      <c r="B74" s="585" t="s">
        <v>14</v>
      </c>
      <c r="C74" s="585"/>
      <c r="D74" s="585"/>
      <c r="E74" s="585"/>
      <c r="F74" s="585"/>
      <c r="G74" s="585"/>
      <c r="H74" s="586" t="s">
        <v>15</v>
      </c>
      <c r="I74" s="586"/>
      <c r="J74" s="586"/>
      <c r="K74" s="586"/>
      <c r="L74" s="586"/>
      <c r="M74" s="586"/>
      <c r="N74" s="162"/>
      <c r="O74" s="6"/>
    </row>
    <row r="75" spans="1:15" s="580" customFormat="1" ht="12.75" customHeight="1"/>
  </sheetData>
  <mergeCells count="7">
    <mergeCell ref="B74:G74"/>
    <mergeCell ref="H74:M74"/>
    <mergeCell ref="C10:M13"/>
    <mergeCell ref="C18:H18"/>
    <mergeCell ref="B7:G7"/>
    <mergeCell ref="H7:M7"/>
    <mergeCell ref="B16:M16"/>
  </mergeCells>
  <hyperlinks>
    <hyperlink ref="M4" location="Índice!A1" display="Volver al índice" xr:uid="{00000000-0004-0000-0900-000001000000}"/>
    <hyperlink ref="B4" location="Ejercicios!A1" display="Volver a ejercicios" xr:uid="{956012FB-230B-4C84-8A34-11C64C20E6D4}"/>
  </hyperlinks>
  <pageMargins left="0.75" right="0.75" top="1" bottom="1" header="0.5" footer="0.5"/>
  <pageSetup scale="59" orientation="portrait"/>
  <headerFooter>
    <oddFooter>&amp;R&amp;"Arial,Regular"&amp;10&amp;K000000Rta_14.7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3CF66-32EC-46F7-A6C5-7B59F7114A85}">
  <ds:schemaRefs>
    <ds:schemaRef ds:uri="http://schemas.microsoft.com/sharepoint/v3/contenttype/forms"/>
  </ds:schemaRefs>
</ds:datastoreItem>
</file>

<file path=customXml/itemProps2.xml><?xml version="1.0" encoding="utf-8"?>
<ds:datastoreItem xmlns:ds="http://schemas.openxmlformats.org/officeDocument/2006/customXml" ds:itemID="{705A6EF8-56EF-4AC2-AF9F-1C49F24C62B1}">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3.xml><?xml version="1.0" encoding="utf-8"?>
<ds:datastoreItem xmlns:ds="http://schemas.openxmlformats.org/officeDocument/2006/customXml" ds:itemID="{4285B1C2-9F57-45BD-89CE-811E672D6E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Índice</vt:lpstr>
      <vt:lpstr>Ejercicios</vt:lpstr>
      <vt:lpstr>Rta_14.1</vt:lpstr>
      <vt:lpstr>Rta_14.2</vt:lpstr>
      <vt:lpstr>Rta_14.3</vt:lpstr>
      <vt:lpstr>Rta_14.4</vt:lpstr>
      <vt:lpstr>Rta_14.5</vt:lpstr>
      <vt:lpstr>Rta_14.6</vt:lpstr>
      <vt:lpstr>Rta_14.7</vt:lpstr>
      <vt:lpstr>Rta_14.8</vt:lpstr>
      <vt:lpstr>Rta_14.9</vt:lpstr>
      <vt:lpstr>Rta_14.10</vt:lpstr>
      <vt:lpstr>Rta_14.11</vt:lpstr>
      <vt:lpstr>Rta_14.12</vt:lpstr>
      <vt:lpstr>Rta_14.13</vt:lpstr>
      <vt:lpstr>Rta_14.14</vt:lpstr>
      <vt:lpstr>Rta_14.15</vt:lpstr>
      <vt:lpstr>Anexo_14.A.1</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2023-10-08T17:37:48Z</dcterms:created>
  <dcterms:modified xsi:type="dcterms:W3CDTF">2024-01-29T19:14:41Z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